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0" yWindow="180" windowWidth="20370" windowHeight="128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Položky!$A$1:$K$131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A9" i="2"/>
  <c r="B9"/>
  <c r="I9"/>
  <c r="H9"/>
  <c r="G9"/>
  <c r="F9"/>
  <c r="C73" i="3"/>
  <c r="BG72"/>
  <c r="BF72"/>
  <c r="BE72"/>
  <c r="BD72"/>
  <c r="K72"/>
  <c r="I72"/>
  <c r="G72"/>
  <c r="BC72" s="1"/>
  <c r="BG71"/>
  <c r="BF71"/>
  <c r="BE71"/>
  <c r="BD71"/>
  <c r="K71"/>
  <c r="I71"/>
  <c r="G71"/>
  <c r="BC71" s="1"/>
  <c r="BG70"/>
  <c r="BF70"/>
  <c r="BE70"/>
  <c r="BD70"/>
  <c r="BC70"/>
  <c r="K70"/>
  <c r="I70"/>
  <c r="I73" s="1"/>
  <c r="G70"/>
  <c r="BG130"/>
  <c r="BF130"/>
  <c r="BE130"/>
  <c r="BD130"/>
  <c r="K130"/>
  <c r="I130"/>
  <c r="G130"/>
  <c r="BC130" s="1"/>
  <c r="BG128"/>
  <c r="BF128"/>
  <c r="BE128"/>
  <c r="BD128"/>
  <c r="K128"/>
  <c r="I128"/>
  <c r="I131"/>
  <c r="G128"/>
  <c r="BC128" s="1"/>
  <c r="BG126"/>
  <c r="BF126"/>
  <c r="BF131" s="1"/>
  <c r="H13" i="2" s="1"/>
  <c r="BE126" i="3"/>
  <c r="BD126"/>
  <c r="K126"/>
  <c r="K131" s="1"/>
  <c r="I126"/>
  <c r="G126"/>
  <c r="G131" s="1"/>
  <c r="B13" i="2"/>
  <c r="A13"/>
  <c r="C131" i="3"/>
  <c r="BG123"/>
  <c r="BG124" s="1"/>
  <c r="I12" i="2" s="1"/>
  <c r="BF123" i="3"/>
  <c r="BF124" s="1"/>
  <c r="H12" i="2" s="1"/>
  <c r="BE123" i="3"/>
  <c r="BE124" s="1"/>
  <c r="G12" i="2" s="1"/>
  <c r="BD123" i="3"/>
  <c r="BD124" s="1"/>
  <c r="F12" i="2" s="1"/>
  <c r="K123" i="3"/>
  <c r="I123"/>
  <c r="I124" s="1"/>
  <c r="G123"/>
  <c r="BC123" s="1"/>
  <c r="BC124" s="1"/>
  <c r="E12" i="2" s="1"/>
  <c r="B12"/>
  <c r="A12"/>
  <c r="K124" i="3"/>
  <c r="C124"/>
  <c r="BG120"/>
  <c r="BF120"/>
  <c r="BE120"/>
  <c r="BD120"/>
  <c r="K120"/>
  <c r="I120"/>
  <c r="G120"/>
  <c r="BC120"/>
  <c r="BG119"/>
  <c r="BF119"/>
  <c r="BE119"/>
  <c r="BD119"/>
  <c r="K119"/>
  <c r="I119"/>
  <c r="G119"/>
  <c r="BC119"/>
  <c r="BG117"/>
  <c r="BF117"/>
  <c r="BE117"/>
  <c r="BD117"/>
  <c r="K117"/>
  <c r="I117"/>
  <c r="G117"/>
  <c r="BC117" s="1"/>
  <c r="BG115"/>
  <c r="BF115"/>
  <c r="BE115"/>
  <c r="BD115"/>
  <c r="K115"/>
  <c r="I115"/>
  <c r="G115"/>
  <c r="BC115" s="1"/>
  <c r="BG113"/>
  <c r="BF113"/>
  <c r="BE113"/>
  <c r="BD113"/>
  <c r="K113"/>
  <c r="I113"/>
  <c r="G113"/>
  <c r="BC113" s="1"/>
  <c r="BG112"/>
  <c r="BF112"/>
  <c r="BE112"/>
  <c r="BD112"/>
  <c r="K112"/>
  <c r="I112"/>
  <c r="G112"/>
  <c r="BC112"/>
  <c r="BG109"/>
  <c r="BF109"/>
  <c r="BE109"/>
  <c r="BD109"/>
  <c r="K109"/>
  <c r="I109"/>
  <c r="G109"/>
  <c r="BC109" s="1"/>
  <c r="BG108"/>
  <c r="BF108"/>
  <c r="BE108"/>
  <c r="BD108"/>
  <c r="K108"/>
  <c r="I108"/>
  <c r="G108"/>
  <c r="BC108" s="1"/>
  <c r="BG106"/>
  <c r="BF106"/>
  <c r="BE106"/>
  <c r="BD106"/>
  <c r="K106"/>
  <c r="I106"/>
  <c r="G106"/>
  <c r="BC106" s="1"/>
  <c r="BG104"/>
  <c r="BF104"/>
  <c r="BE104"/>
  <c r="BD104"/>
  <c r="K104"/>
  <c r="I104"/>
  <c r="G104"/>
  <c r="BC104" s="1"/>
  <c r="BG102"/>
  <c r="BF102"/>
  <c r="BE102"/>
  <c r="BD102"/>
  <c r="K102"/>
  <c r="I102"/>
  <c r="G102"/>
  <c r="BC102" s="1"/>
  <c r="BG101"/>
  <c r="BF101"/>
  <c r="BE101"/>
  <c r="BD101"/>
  <c r="K101"/>
  <c r="I101"/>
  <c r="G101"/>
  <c r="BC101" s="1"/>
  <c r="BG99"/>
  <c r="BF99"/>
  <c r="BE99"/>
  <c r="BD99"/>
  <c r="K99"/>
  <c r="I99"/>
  <c r="G99"/>
  <c r="BC99" s="1"/>
  <c r="BG95"/>
  <c r="BF95"/>
  <c r="BE95"/>
  <c r="BD95"/>
  <c r="K95"/>
  <c r="I95"/>
  <c r="G95"/>
  <c r="BC95" s="1"/>
  <c r="BG93"/>
  <c r="BF93"/>
  <c r="BE93"/>
  <c r="BD93"/>
  <c r="K93"/>
  <c r="I93"/>
  <c r="G93"/>
  <c r="BG91"/>
  <c r="BF91"/>
  <c r="BE91"/>
  <c r="BD91"/>
  <c r="K91"/>
  <c r="K121" s="1"/>
  <c r="I91"/>
  <c r="I121" s="1"/>
  <c r="G91"/>
  <c r="BC91" s="1"/>
  <c r="B11" i="2"/>
  <c r="A11"/>
  <c r="C121" i="3"/>
  <c r="BG87"/>
  <c r="BF87"/>
  <c r="BE87"/>
  <c r="BD87"/>
  <c r="K87"/>
  <c r="I87"/>
  <c r="G87"/>
  <c r="BC87" s="1"/>
  <c r="BG85"/>
  <c r="BF85"/>
  <c r="BE85"/>
  <c r="BD85"/>
  <c r="K85"/>
  <c r="I85"/>
  <c r="G85"/>
  <c r="BC85" s="1"/>
  <c r="BG83"/>
  <c r="BF83"/>
  <c r="BE83"/>
  <c r="BD83"/>
  <c r="K83"/>
  <c r="I83"/>
  <c r="G83"/>
  <c r="BC83" s="1"/>
  <c r="BG81"/>
  <c r="BF81"/>
  <c r="BE81"/>
  <c r="BD81"/>
  <c r="K81"/>
  <c r="I81"/>
  <c r="G81"/>
  <c r="BC81" s="1"/>
  <c r="BG79"/>
  <c r="BF79"/>
  <c r="BE79"/>
  <c r="BD79"/>
  <c r="K79"/>
  <c r="I79"/>
  <c r="G79"/>
  <c r="BC79" s="1"/>
  <c r="BG77"/>
  <c r="BF77"/>
  <c r="BE77"/>
  <c r="BD77"/>
  <c r="K77"/>
  <c r="I77"/>
  <c r="G77"/>
  <c r="BC77" s="1"/>
  <c r="BG75"/>
  <c r="BF75"/>
  <c r="BE75"/>
  <c r="BD75"/>
  <c r="K75"/>
  <c r="K89"/>
  <c r="I75"/>
  <c r="I89" s="1"/>
  <c r="G75"/>
  <c r="BC75" s="1"/>
  <c r="B10" i="2"/>
  <c r="A10"/>
  <c r="C89" i="3"/>
  <c r="BG66"/>
  <c r="BF66"/>
  <c r="BE66"/>
  <c r="BD66"/>
  <c r="K66"/>
  <c r="I66"/>
  <c r="G66"/>
  <c r="BC66" s="1"/>
  <c r="BG63"/>
  <c r="BF63"/>
  <c r="BE63"/>
  <c r="BD63"/>
  <c r="K63"/>
  <c r="I63"/>
  <c r="G63"/>
  <c r="BC63" s="1"/>
  <c r="BG61"/>
  <c r="BF61"/>
  <c r="BE61"/>
  <c r="BD61"/>
  <c r="K61"/>
  <c r="I61"/>
  <c r="G61"/>
  <c r="BC61" s="1"/>
  <c r="BG59"/>
  <c r="BF59"/>
  <c r="BE59"/>
  <c r="BD59"/>
  <c r="K59"/>
  <c r="I59"/>
  <c r="G59"/>
  <c r="BC59" s="1"/>
  <c r="BG57"/>
  <c r="BF57"/>
  <c r="BE57"/>
  <c r="BD57"/>
  <c r="K57"/>
  <c r="I57"/>
  <c r="G57"/>
  <c r="BC57" s="1"/>
  <c r="BG55"/>
  <c r="BF55"/>
  <c r="BE55"/>
  <c r="BD55"/>
  <c r="K55"/>
  <c r="I55"/>
  <c r="G55"/>
  <c r="BC55" s="1"/>
  <c r="BG53"/>
  <c r="BF53"/>
  <c r="BE53"/>
  <c r="BD53"/>
  <c r="K53"/>
  <c r="I53"/>
  <c r="G53"/>
  <c r="BC53" s="1"/>
  <c r="BG51"/>
  <c r="BF51"/>
  <c r="BE51"/>
  <c r="BD51"/>
  <c r="K51"/>
  <c r="I51"/>
  <c r="G51"/>
  <c r="BC51" s="1"/>
  <c r="BG49"/>
  <c r="BF49"/>
  <c r="BE49"/>
  <c r="BD49"/>
  <c r="K49"/>
  <c r="I49"/>
  <c r="G49"/>
  <c r="BC49" s="1"/>
  <c r="BG47"/>
  <c r="BF47"/>
  <c r="BE47"/>
  <c r="BD47"/>
  <c r="K47"/>
  <c r="I47"/>
  <c r="G47"/>
  <c r="BC47" s="1"/>
  <c r="BG45"/>
  <c r="BF45"/>
  <c r="BE45"/>
  <c r="BD45"/>
  <c r="K45"/>
  <c r="I45"/>
  <c r="G45"/>
  <c r="BC45" s="1"/>
  <c r="BG43"/>
  <c r="BF43"/>
  <c r="BE43"/>
  <c r="BD43"/>
  <c r="K43"/>
  <c r="I43"/>
  <c r="G43"/>
  <c r="BC43"/>
  <c r="BG41"/>
  <c r="BF41"/>
  <c r="BE41"/>
  <c r="BD41"/>
  <c r="K41"/>
  <c r="I41"/>
  <c r="G41"/>
  <c r="BC41" s="1"/>
  <c r="BG38"/>
  <c r="BF38"/>
  <c r="BE38"/>
  <c r="BD38"/>
  <c r="K38"/>
  <c r="I38"/>
  <c r="G38"/>
  <c r="BC38" s="1"/>
  <c r="BG36"/>
  <c r="BF36"/>
  <c r="BE36"/>
  <c r="BD36"/>
  <c r="K36"/>
  <c r="I36"/>
  <c r="G36"/>
  <c r="BC36" s="1"/>
  <c r="BG33"/>
  <c r="BF33"/>
  <c r="BE33"/>
  <c r="BD33"/>
  <c r="K33"/>
  <c r="I33"/>
  <c r="G33"/>
  <c r="BC33" s="1"/>
  <c r="BG31"/>
  <c r="BF31"/>
  <c r="BE31"/>
  <c r="BD31"/>
  <c r="K31"/>
  <c r="K68" s="1"/>
  <c r="I31"/>
  <c r="I68" s="1"/>
  <c r="G31"/>
  <c r="B8" i="2"/>
  <c r="A8"/>
  <c r="C68" i="3"/>
  <c r="BG27"/>
  <c r="BF27"/>
  <c r="BE27"/>
  <c r="BD27"/>
  <c r="K27"/>
  <c r="I27"/>
  <c r="G27"/>
  <c r="BC27" s="1"/>
  <c r="BG23"/>
  <c r="BF23"/>
  <c r="BE23"/>
  <c r="BD23"/>
  <c r="K23"/>
  <c r="I23"/>
  <c r="G23"/>
  <c r="BC23" s="1"/>
  <c r="BG21"/>
  <c r="BF21"/>
  <c r="BE21"/>
  <c r="BD21"/>
  <c r="K21"/>
  <c r="I21"/>
  <c r="G21"/>
  <c r="BC21" s="1"/>
  <c r="BG19"/>
  <c r="BF19"/>
  <c r="BE19"/>
  <c r="BD19"/>
  <c r="K19"/>
  <c r="I19"/>
  <c r="G19"/>
  <c r="BC19" s="1"/>
  <c r="BG17"/>
  <c r="BF17"/>
  <c r="BE17"/>
  <c r="BD17"/>
  <c r="K17"/>
  <c r="I17"/>
  <c r="G17"/>
  <c r="BC17" s="1"/>
  <c r="BG15"/>
  <c r="BF15"/>
  <c r="BE15"/>
  <c r="BD15"/>
  <c r="K15"/>
  <c r="I15"/>
  <c r="G15"/>
  <c r="BC15" s="1"/>
  <c r="BG13"/>
  <c r="BF13"/>
  <c r="BE13"/>
  <c r="BD13"/>
  <c r="K13"/>
  <c r="I13"/>
  <c r="G13"/>
  <c r="BC13" s="1"/>
  <c r="BG11"/>
  <c r="BF11"/>
  <c r="BE11"/>
  <c r="BD11"/>
  <c r="K11"/>
  <c r="K29" s="1"/>
  <c r="I11"/>
  <c r="I29" s="1"/>
  <c r="G11"/>
  <c r="BC11" s="1"/>
  <c r="B7" i="2"/>
  <c r="A7"/>
  <c r="C29" i="3"/>
  <c r="BG8"/>
  <c r="BF8"/>
  <c r="BE8"/>
  <c r="BE9" s="1"/>
  <c r="BD8"/>
  <c r="BC8"/>
  <c r="BC9" s="1"/>
  <c r="BG9"/>
  <c r="BF9"/>
  <c r="BD9"/>
  <c r="E4"/>
  <c r="C4"/>
  <c r="F3"/>
  <c r="C3"/>
  <c r="C2" i="2"/>
  <c r="C1"/>
  <c r="C33" i="1"/>
  <c r="F33" s="1"/>
  <c r="C31"/>
  <c r="C9"/>
  <c r="G7"/>
  <c r="D2"/>
  <c r="C2"/>
  <c r="G124" i="3"/>
  <c r="BC31"/>
  <c r="BE131" l="1"/>
  <c r="G13" i="2" s="1"/>
  <c r="G73" i="3"/>
  <c r="E9" i="2" s="1"/>
  <c r="BD29" i="3"/>
  <c r="F7" i="2" s="1"/>
  <c r="BD131" i="3"/>
  <c r="F13" i="2" s="1"/>
  <c r="BG131" i="3"/>
  <c r="I13" i="2" s="1"/>
  <c r="BF121" i="3"/>
  <c r="H11" i="2" s="1"/>
  <c r="BD121" i="3"/>
  <c r="F11" i="2" s="1"/>
  <c r="BE121" i="3"/>
  <c r="G11" i="2" s="1"/>
  <c r="BG121" i="3"/>
  <c r="I11" i="2" s="1"/>
  <c r="G121" i="3"/>
  <c r="BG89"/>
  <c r="I10" i="2" s="1"/>
  <c r="BD89" i="3"/>
  <c r="F10" i="2" s="1"/>
  <c r="BE89" i="3"/>
  <c r="G10" i="2" s="1"/>
  <c r="BC89" i="3"/>
  <c r="E10" i="2" s="1"/>
  <c r="BF89" i="3"/>
  <c r="H10" i="2" s="1"/>
  <c r="G89" i="3"/>
  <c r="BE68"/>
  <c r="G8" i="2" s="1"/>
  <c r="BC68" i="3"/>
  <c r="E8" i="2" s="1"/>
  <c r="BF68" i="3"/>
  <c r="H8" i="2" s="1"/>
  <c r="G68" i="3"/>
  <c r="BD68"/>
  <c r="F8" i="2" s="1"/>
  <c r="BG68" i="3"/>
  <c r="BG73" s="1"/>
  <c r="G29"/>
  <c r="BE29"/>
  <c r="G7" i="2" s="1"/>
  <c r="BG29" i="3"/>
  <c r="I7" i="2" s="1"/>
  <c r="BF29" i="3"/>
  <c r="H7" i="2" s="1"/>
  <c r="K73" i="3"/>
  <c r="BC29"/>
  <c r="E7" i="2" s="1"/>
  <c r="BC73" i="3"/>
  <c r="BC93"/>
  <c r="BC121" s="1"/>
  <c r="E11" i="2" s="1"/>
  <c r="BC126" i="3"/>
  <c r="BC131" s="1"/>
  <c r="E13" i="2" s="1"/>
  <c r="BE73" i="3" l="1"/>
  <c r="H14" i="2"/>
  <c r="C17" i="1" s="1"/>
  <c r="G14" i="2"/>
  <c r="C18" i="1" s="1"/>
  <c r="F14" i="2"/>
  <c r="C16" i="1" s="1"/>
  <c r="BF73" i="3"/>
  <c r="BD73"/>
  <c r="I8" i="2"/>
  <c r="I14" s="1"/>
  <c r="C21" i="1" s="1"/>
  <c r="E14" i="2"/>
  <c r="C15" i="1" l="1"/>
  <c r="C19" s="1"/>
  <c r="C22" s="1"/>
  <c r="F30" l="1"/>
  <c r="F31" s="1"/>
  <c r="F34" s="1"/>
</calcChain>
</file>

<file path=xl/sharedStrings.xml><?xml version="1.0" encoding="utf-8"?>
<sst xmlns="http://schemas.openxmlformats.org/spreadsheetml/2006/main" count="396" uniqueCount="256">
  <si>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</si>
  <si>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</si>
  <si>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</si>
  <si>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</si>
  <si>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</si>
  <si>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</si>
  <si>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</si>
  <si>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</si>
  <si>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</si>
  <si>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</si>
  <si>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</si>
  <si>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</si>
  <si>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</si>
  <si>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</si>
  <si>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</si>
  <si>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</si>
  <si>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</si>
  <si>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</si>
  <si>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</si>
  <si>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</si>
  <si>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</si>
  <si>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</si>
  <si>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</si>
  <si>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</si>
  <si>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</si>
  <si>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</si>
  <si>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</si>
  <si>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</si>
  <si>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</si>
  <si>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</si>
  <si>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</si>
  <si>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</si>
  <si>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</si>
  <si>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</si>
  <si>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</si>
  <si>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</si>
  <si>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</si>
  <si>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</si>
  <si>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</si>
  <si>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</si>
  <si>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</si>
  <si>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</si>
  <si>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</si>
  <si>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</si>
  <si>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</si>
  <si>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</si>
  <si>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</si>
  <si>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</si>
  <si>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</si>
  <si>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</si>
  <si>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</si>
  <si>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</si>
  <si>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</si>
  <si>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</si>
  <si>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</si>
  <si>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</si>
  <si>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</si>
  <si>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</si>
  <si>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</si>
  <si>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</si>
  <si>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</si>
  <si>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</si>
  <si>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</si>
  <si>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</si>
  <si>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</si>
  <si>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</si>
  <si>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</si>
  <si>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</si>
  <si>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</si>
  <si>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</si>
  <si>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</si>
  <si>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</si>
  <si>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</si>
  <si>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</si>
  <si>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</si>
  <si>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</si>
  <si>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9500045</t>
  </si>
  <si>
    <t xml:space="preserve"> Rekonstrukce silnice III/15269</t>
  </si>
  <si>
    <t>2014/45</t>
  </si>
  <si>
    <t>01</t>
  </si>
  <si>
    <t>Rekonstrukce silnice III/15269</t>
  </si>
  <si>
    <t>122202202R00</t>
  </si>
  <si>
    <t>Odkopávky pro silnice v hor. 3 do 1000 m3</t>
  </si>
  <si>
    <t>m3</t>
  </si>
  <si>
    <t>459,2*0,5</t>
  </si>
  <si>
    <t>122202209R00</t>
  </si>
  <si>
    <t>Příplatek za lepivost - odkop. pro silnice v hor.3</t>
  </si>
  <si>
    <t>229,6*0,5</t>
  </si>
  <si>
    <t>132201112R00</t>
  </si>
  <si>
    <t>Hloubení rýh š.do 60 cm v hor.3 nad 100 m3,STROJNĚ</t>
  </si>
  <si>
    <t>pro trativod:195,6</t>
  </si>
  <si>
    <t>132201119R00</t>
  </si>
  <si>
    <t>Příplatek za lepivost - hloubení rýh 60 cm v hor.3</t>
  </si>
  <si>
    <t>195,6*0,5</t>
  </si>
  <si>
    <t>162701105R00</t>
  </si>
  <si>
    <t>Vodorovné přemístění výkopku z hor.1-4 do 10000 m</t>
  </si>
  <si>
    <t>459,2*0,5+195,6</t>
  </si>
  <si>
    <t>162701109R00</t>
  </si>
  <si>
    <t>Příplatek k vod. přemístění hor.1-4 za další 1 km</t>
  </si>
  <si>
    <t>celkem 30 km:425,2*20</t>
  </si>
  <si>
    <t>181101102R00</t>
  </si>
  <si>
    <t>Úprava pláně v zářezech v hor. 1-4, se zhutněním</t>
  </si>
  <si>
    <t>m2</t>
  </si>
  <si>
    <t>nová vozovka:4184,0</t>
  </si>
  <si>
    <t>napojení na stáv.vozovku:62,2</t>
  </si>
  <si>
    <t>chodník pro pěší:29,4</t>
  </si>
  <si>
    <t>199000002R00</t>
  </si>
  <si>
    <t>Poplatek za skládku horniny 1- 4</t>
  </si>
  <si>
    <t>5</t>
  </si>
  <si>
    <t>Komunikace</t>
  </si>
  <si>
    <t>564851111R00</t>
  </si>
  <si>
    <t>Podklad ze štěrkodrti po zhutnění tloušťky 15 cm</t>
  </si>
  <si>
    <t>564851114R00</t>
  </si>
  <si>
    <t>Podklad ze štěrkodrti po zhutnění tloušťky 18 cm</t>
  </si>
  <si>
    <t>dtto,napojení na stáv.voz.:62,2</t>
  </si>
  <si>
    <t>565161211R00</t>
  </si>
  <si>
    <t>Podklad z obal kam.ACP 16+,nad 3 m,tl.8 cm</t>
  </si>
  <si>
    <t>nová vozovka:3983,3</t>
  </si>
  <si>
    <t>567132115R00</t>
  </si>
  <si>
    <t>Podklad z kameniva zpev.cementem KZC 1 tl.20 cm</t>
  </si>
  <si>
    <t>nová vozovka:4184</t>
  </si>
  <si>
    <t>577132111R00</t>
  </si>
  <si>
    <t>Beton asfalt. ACO 11+ obrusný, š.nad 3 m, tl. 4 cm</t>
  </si>
  <si>
    <t>nová živ.vozovka:3983,3</t>
  </si>
  <si>
    <t>577142112R00</t>
  </si>
  <si>
    <t>Beton asfaltový ACO 11+, nad 3 m, tl.5 cm</t>
  </si>
  <si>
    <t>nová živ.vozovka:230,1</t>
  </si>
  <si>
    <t>577152123R00</t>
  </si>
  <si>
    <t>Beton asfalt. ACL 16+ ložný, š. nad 3 m, tl. 6 cm</t>
  </si>
  <si>
    <t>596215021R00</t>
  </si>
  <si>
    <t>Kladení zámkové dlažby tl. 6 cm do drtě tl. 4 cm</t>
  </si>
  <si>
    <t>chodník pro pěší:26,5+2,9</t>
  </si>
  <si>
    <t>596215040R00</t>
  </si>
  <si>
    <t>Kladení zámkové dlažby tl. 8 cm do drtě tl. 4 cm</t>
  </si>
  <si>
    <t>napojení na stáv.vozovku:54,4</t>
  </si>
  <si>
    <t>596245041R00</t>
  </si>
  <si>
    <t>Kladení zámkové dlažby tl. 8 cm do MC tl. 5 cm</t>
  </si>
  <si>
    <t>napojení na stáv.vozovku-jednořádek:7,8</t>
  </si>
  <si>
    <t>596811111R00</t>
  </si>
  <si>
    <t>Kladení dlaždic kom.pro pěší, lože z kameniva</t>
  </si>
  <si>
    <t>úpravy stáv.chod.:6,0</t>
  </si>
  <si>
    <t>573 21-předběž</t>
  </si>
  <si>
    <t>Postřik živičný spojovací z asfaltu 0,2 kg/m2</t>
  </si>
  <si>
    <t>nová vozovka:3983,3+230,1</t>
  </si>
  <si>
    <t>573 22-předběž</t>
  </si>
  <si>
    <t>Postřik živičný spojovací z asfaltu 0,4 kg/m2</t>
  </si>
  <si>
    <t>599 10-předběž</t>
  </si>
  <si>
    <t>Zalití styčné hrany  asfaltovou pružnou zálivkou zálivkou</t>
  </si>
  <si>
    <t>m</t>
  </si>
  <si>
    <t>75,0+18,0</t>
  </si>
  <si>
    <t>592451150</t>
  </si>
  <si>
    <t>Dlažba betonová tl.60 mm přírodní dodávka</t>
  </si>
  <si>
    <t>chodník pro pěší:26,5*1,01</t>
  </si>
  <si>
    <t>592451157</t>
  </si>
  <si>
    <t>Dlažba betonová tl.80 mm přírodní-dodávka</t>
  </si>
  <si>
    <t>napojení na stáv.vozovku:54,4*1,01</t>
  </si>
  <si>
    <t>dtto,jednořádek:7,8*1,01</t>
  </si>
  <si>
    <t>59245267</t>
  </si>
  <si>
    <t>Dlažba pro nevidomé tl.60 mm       dodávka</t>
  </si>
  <si>
    <t>chodník pro pěší:2,9*1,01</t>
  </si>
  <si>
    <t>91</t>
  </si>
  <si>
    <t>Doplňující práce na komunikaci</t>
  </si>
  <si>
    <t>917862111R00</t>
  </si>
  <si>
    <t>Osazení stojat. obrub.bet. s opěrou,lože z C 12/15</t>
  </si>
  <si>
    <t>nájezdové a přechodové obrubníky:111,8+21,0*2</t>
  </si>
  <si>
    <t>917862111RT5</t>
  </si>
  <si>
    <t>Osazení stojat. obrub.bet. s opěrou,lože z C 12/15 včetně obrubníku ABO 13 - 10 100/10/25</t>
  </si>
  <si>
    <t>záhonové:17,0</t>
  </si>
  <si>
    <t>917862111RT7</t>
  </si>
  <si>
    <t>Osazení stojat. obrub.bet. s opěrou,lože z C 12/15 včetně obrubníku ABO 2 - 15 100/15/25</t>
  </si>
  <si>
    <t>12,0+592,4</t>
  </si>
  <si>
    <t>919735111R00</t>
  </si>
  <si>
    <t>Řezání stávajícího živičného krytu tl. do 5 cm</t>
  </si>
  <si>
    <t>59217476</t>
  </si>
  <si>
    <t>Obrubník silniční nájezdový 1000/150/150 šedý</t>
  </si>
  <si>
    <t>kus</t>
  </si>
  <si>
    <t>111,8*1,01</t>
  </si>
  <si>
    <t>59217480</t>
  </si>
  <si>
    <t>Obrubník silniční přechodový L 1000/150/150-250</t>
  </si>
  <si>
    <t>21,0*1,01</t>
  </si>
  <si>
    <t>59217481</t>
  </si>
  <si>
    <t>Obrubník silniční přechodový P 1000/150/150-250</t>
  </si>
  <si>
    <t>96</t>
  </si>
  <si>
    <t>Bourání konstrukcí</t>
  </si>
  <si>
    <t>113106121R00</t>
  </si>
  <si>
    <t>Rozebrání dlažeb z betonových dlaždic na sucho</t>
  </si>
  <si>
    <t>113106211R00</t>
  </si>
  <si>
    <t>Rozebrání dlažeb z velkých kostek v kam. těženém</t>
  </si>
  <si>
    <t>trojřádek:23,5</t>
  </si>
  <si>
    <t>113106231R00</t>
  </si>
  <si>
    <t>Rozebrání dlažeb ze zámkové dlažby v kamenivu</t>
  </si>
  <si>
    <t>komunikace:82,7</t>
  </si>
  <si>
    <t>vjezdy:105,1</t>
  </si>
  <si>
    <t>chodník:251,7</t>
  </si>
  <si>
    <t>113107122R00</t>
  </si>
  <si>
    <t>Odstranění podkladu pl. 200 m2,kam.drcené tl.20 cm</t>
  </si>
  <si>
    <t>KZC+štěrkodrť:82,7*2</t>
  </si>
  <si>
    <t>113107125R00</t>
  </si>
  <si>
    <t>Odstranění podkladu pl. 200 m2,kam.drcené tl.50 cm</t>
  </si>
  <si>
    <t>113107222R00</t>
  </si>
  <si>
    <t>Odstranění podkladu nad 200 m2,kam.drcené tl.20 cm</t>
  </si>
  <si>
    <t>KZC+štěrkodrť:2225,7*2</t>
  </si>
  <si>
    <t>113151214R00</t>
  </si>
  <si>
    <t>Fréz.živič.krytu nad 500 m2, bez překážek, tl.5 cm</t>
  </si>
  <si>
    <t>230,1+2225,7</t>
  </si>
  <si>
    <t>113202111R00</t>
  </si>
  <si>
    <t>Vytrhání obrub z krajníků nebo obrubníků stojatých</t>
  </si>
  <si>
    <t>207,5+12,0</t>
  </si>
  <si>
    <t>113204111R00</t>
  </si>
  <si>
    <t>Vytrhání obrub záhonových</t>
  </si>
  <si>
    <t>962041211R00</t>
  </si>
  <si>
    <t>Bourání čel z betonu prostého</t>
  </si>
  <si>
    <t>horská vpust:0,6</t>
  </si>
  <si>
    <t>propustek:1,0</t>
  </si>
  <si>
    <t>966008112R00</t>
  </si>
  <si>
    <t>Bourání trubního propustku z trub DN do 50 cm</t>
  </si>
  <si>
    <t>113 107243RVV</t>
  </si>
  <si>
    <t>Odstranění podkladu nad 200 m2, živičného tl.13 cm</t>
  </si>
  <si>
    <t>obal.kamenivo tl.13 cm:2225,7</t>
  </si>
  <si>
    <t>113107121RVV</t>
  </si>
  <si>
    <t>Odstranění podkladu pl. 200 m2,kam.drcené tl.15 cm</t>
  </si>
  <si>
    <t>KZC+štěrkodrť-vjezdy:105,1*2</t>
  </si>
  <si>
    <t>113107221RVV</t>
  </si>
  <si>
    <t>Odstranění podkladu nad 200 m2,kam.drcené tl.15 cm</t>
  </si>
  <si>
    <t>chodník-štěrkodrť:251,7</t>
  </si>
  <si>
    <t>961 04-předběž</t>
  </si>
  <si>
    <t>Vybourání stávající uliční vpusti vč.mříže</t>
  </si>
  <si>
    <t>961 05-předběž</t>
  </si>
  <si>
    <t>Vybourání stávající horské vpusti vč.mříže</t>
  </si>
  <si>
    <t>99</t>
  </si>
  <si>
    <t>Staveništní 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</si>
  <si>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</si>
  <si>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</si>
  <si>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</si>
  <si>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</si>
  <si>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</si>
  <si>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979082219R00</t>
  </si>
  <si>
    <t>Příplatek za dopravu suti po suchu za další 1 km</t>
  </si>
  <si>
    <t>příplatek za dal.29 km-odpočet za přesun do 500 m:(2134,6087-9,79950-98,8875-31,8275-1,02+1,885)*29</t>
  </si>
  <si>
    <t>979990001R00</t>
  </si>
  <si>
    <t>Poplatek za skládku stavební suti</t>
  </si>
  <si>
    <t>odpočet za přesun do 500 m:(2134,6087-9,79950-98,8875-31,8275-1,02+1,885)</t>
  </si>
  <si>
    <t>979082213R00</t>
  </si>
  <si>
    <t xml:space="preserve">Vodorovná doprava suti po suchu do 1 km </t>
  </si>
  <si>
    <r>
      <t xml:space="preserve">nová vozovka:4184,0 </t>
    </r>
    <r>
      <rPr>
        <sz val="8"/>
        <color indexed="10"/>
        <rFont val="Arial"/>
        <family val="2"/>
        <charset val="238"/>
      </rPr>
      <t>- 1010,71</t>
    </r>
  </si>
  <si>
    <r>
      <t xml:space="preserve">nová vozovka:3983,3 </t>
    </r>
    <r>
      <rPr>
        <sz val="8"/>
        <color indexed="10"/>
        <rFont val="Arial"/>
        <family val="2"/>
        <charset val="238"/>
      </rPr>
      <t>- 1099,00</t>
    </r>
  </si>
  <si>
    <r>
      <t>nová vozovka:3983,3+230,1</t>
    </r>
    <r>
      <rPr>
        <sz val="8"/>
        <color indexed="10"/>
        <rFont val="Arial"/>
        <family val="2"/>
        <charset val="238"/>
      </rPr>
      <t>- 1099,00</t>
    </r>
  </si>
  <si>
    <r>
      <t>nová živ.vozovka:3983,3</t>
    </r>
    <r>
      <rPr>
        <sz val="8"/>
        <color indexed="10"/>
        <rFont val="Arial"/>
        <family val="2"/>
        <charset val="238"/>
      </rPr>
      <t xml:space="preserve"> - 1099,00</t>
    </r>
  </si>
  <si>
    <r>
      <t xml:space="preserve">nová vozovka:4184 </t>
    </r>
    <r>
      <rPr>
        <sz val="8"/>
        <color indexed="10"/>
        <rFont val="Arial"/>
        <family val="2"/>
        <charset val="238"/>
      </rPr>
      <t>- 1046,02</t>
    </r>
  </si>
  <si>
    <t>Ostatní konstrukce na trubním vedení</t>
  </si>
  <si>
    <t>895941311RT2</t>
  </si>
  <si>
    <t>Zřízení vpusti uliční z dílců typ UVB - 50 včetně dodávky dílců pro uliční vpusti TBV</t>
  </si>
  <si>
    <t>899202111R00</t>
  </si>
  <si>
    <t>Osazení mříží litinových s rámem do 100kg</t>
  </si>
  <si>
    <t>55242310</t>
  </si>
  <si>
    <t>Mříž stružková s rámem 500x500mm atest B 125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</si>
</sst>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28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5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5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5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5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2" fillId="0" borderId="18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3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2" fillId="2" borderId="21" xfId="0" applyFont="1" applyFill="1" applyBorder="1" applyAlignment="1">
      <alignment horizontal="centerContinuous"/>
    </xf>
    <xf numFmtId="0" fontId="2" fillId="0" borderId="23" xfId="0" applyFont="1" applyBorder="1"/>
    <xf numFmtId="0" fontId="2" fillId="0" borderId="24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5" xfId="0" applyFont="1" applyBorder="1"/>
    <xf numFmtId="0" fontId="2" fillId="0" borderId="24" xfId="0" applyFont="1" applyBorder="1" applyAlignment="1">
      <alignment shrinkToFit="1"/>
    </xf>
    <xf numFmtId="0" fontId="2" fillId="0" borderId="26" xfId="0" applyFont="1" applyBorder="1"/>
    <xf numFmtId="0" fontId="2" fillId="0" borderId="12" xfId="0" applyFont="1" applyBorder="1"/>
    <xf numFmtId="3" fontId="2" fillId="0" borderId="27" xfId="0" applyNumberFormat="1" applyFont="1" applyBorder="1"/>
    <xf numFmtId="0" fontId="2" fillId="0" borderId="28" xfId="0" applyFont="1" applyBorder="1"/>
    <xf numFmtId="3" fontId="2" fillId="0" borderId="29" xfId="0" applyNumberFormat="1" applyFont="1" applyBorder="1"/>
    <xf numFmtId="0" fontId="2" fillId="0" borderId="30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2" fillId="0" borderId="1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0" applyNumberFormat="1" applyFont="1" applyBorder="1" applyAlignment="1">
      <alignment horizontal="right"/>
    </xf>
    <xf numFmtId="0" fontId="2" fillId="0" borderId="39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/>
    <xf numFmtId="0" fontId="6" fillId="2" borderId="30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0" xfId="1" applyFont="1" applyBorder="1"/>
    <xf numFmtId="0" fontId="2" fillId="0" borderId="40" xfId="1" applyFont="1" applyBorder="1"/>
    <xf numFmtId="0" fontId="2" fillId="0" borderId="40" xfId="1" applyFont="1" applyBorder="1" applyAlignment="1">
      <alignment horizontal="right"/>
    </xf>
    <xf numFmtId="0" fontId="2" fillId="0" borderId="41" xfId="1" applyFont="1" applyBorder="1"/>
    <xf numFmtId="0" fontId="2" fillId="0" borderId="40" xfId="0" applyNumberFormat="1" applyFont="1" applyBorder="1" applyAlignment="1">
      <alignment horizontal="left"/>
    </xf>
    <xf numFmtId="0" fontId="2" fillId="0" borderId="42" xfId="0" applyNumberFormat="1" applyFont="1" applyBorder="1"/>
    <xf numFmtId="0" fontId="3" fillId="0" borderId="43" xfId="1" applyFont="1" applyBorder="1"/>
    <xf numFmtId="0" fontId="2" fillId="0" borderId="43" xfId="1" applyFont="1" applyBorder="1"/>
    <xf numFmtId="0" fontId="2" fillId="0" borderId="43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0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4" fillId="0" borderId="0" xfId="0" applyFont="1" applyBorder="1"/>
    <xf numFmtId="3" fontId="2" fillId="0" borderId="34" xfId="0" applyNumberFormat="1" applyFont="1" applyBorder="1"/>
    <xf numFmtId="0" fontId="3" fillId="2" borderId="20" xfId="0" applyFont="1" applyFill="1" applyBorder="1"/>
    <xf numFmtId="0" fontId="3" fillId="2" borderId="21" xfId="0" applyFont="1" applyFill="1" applyBorder="1"/>
    <xf numFmtId="3" fontId="3" fillId="2" borderId="22" xfId="0" applyNumberFormat="1" applyFont="1" applyFill="1" applyBorder="1"/>
    <xf numFmtId="3" fontId="3" fillId="2" borderId="44" xfId="0" applyNumberFormat="1" applyFont="1" applyFill="1" applyBorder="1"/>
    <xf numFmtId="3" fontId="3" fillId="2" borderId="45" xfId="0" applyNumberFormat="1" applyFont="1" applyFill="1" applyBorder="1"/>
    <xf numFmtId="3" fontId="3" fillId="2" borderId="46" xfId="0" applyNumberFormat="1" applyFont="1" applyFill="1" applyBorder="1"/>
    <xf numFmtId="0" fontId="3" fillId="0" borderId="0" xfId="0" applyFont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1" xfId="1" applyFont="1" applyBorder="1" applyAlignment="1">
      <alignment horizontal="right"/>
    </xf>
    <xf numFmtId="0" fontId="2" fillId="0" borderId="40" xfId="1" applyFont="1" applyBorder="1" applyAlignment="1">
      <alignment horizontal="left"/>
    </xf>
    <xf numFmtId="0" fontId="2" fillId="0" borderId="42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48" xfId="1" applyFont="1" applyBorder="1" applyAlignment="1">
      <alignment horizontal="center"/>
    </xf>
    <xf numFmtId="49" fontId="3" fillId="0" borderId="48" xfId="1" applyNumberFormat="1" applyFont="1" applyBorder="1" applyAlignment="1">
      <alignment horizontal="left"/>
    </xf>
    <xf numFmtId="0" fontId="3" fillId="0" borderId="49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0" xfId="1" applyFont="1" applyBorder="1" applyAlignment="1">
      <alignment horizontal="center" vertical="top"/>
    </xf>
    <xf numFmtId="49" fontId="7" fillId="0" borderId="50" xfId="1" applyNumberFormat="1" applyFont="1" applyBorder="1" applyAlignment="1">
      <alignment horizontal="left" vertical="top"/>
    </xf>
    <xf numFmtId="0" fontId="7" fillId="0" borderId="50" xfId="1" applyFont="1" applyBorder="1" applyAlignment="1">
      <alignment vertical="top" wrapText="1"/>
    </xf>
    <xf numFmtId="49" fontId="7" fillId="0" borderId="50" xfId="1" applyNumberFormat="1" applyFont="1" applyBorder="1" applyAlignment="1">
      <alignment horizontal="center" shrinkToFit="1"/>
    </xf>
    <xf numFmtId="4" fontId="7" fillId="0" borderId="50" xfId="1" applyNumberFormat="1" applyFont="1" applyBorder="1" applyAlignment="1">
      <alignment horizontal="right"/>
    </xf>
    <xf numFmtId="4" fontId="7" fillId="0" borderId="50" xfId="1" applyNumberFormat="1" applyFont="1" applyBorder="1"/>
    <xf numFmtId="167" fontId="7" fillId="0" borderId="50" xfId="1" applyNumberFormat="1" applyFont="1" applyBorder="1"/>
    <xf numFmtId="0" fontId="4" fillId="0" borderId="48" xfId="1" applyFont="1" applyBorder="1" applyAlignment="1">
      <alignment horizontal="center"/>
    </xf>
    <xf numFmtId="49" fontId="4" fillId="0" borderId="48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51" xfId="1" applyNumberFormat="1" applyFont="1" applyFill="1" applyBorder="1" applyAlignment="1">
      <alignment horizontal="right" wrapText="1"/>
    </xf>
    <xf numFmtId="0" fontId="14" fillId="3" borderId="33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49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48" xfId="0" applyNumberFormat="1" applyFont="1" applyBorder="1"/>
    <xf numFmtId="3" fontId="2" fillId="0" borderId="52" xfId="0" applyNumberFormat="1" applyFont="1" applyBorder="1"/>
    <xf numFmtId="0" fontId="7" fillId="0" borderId="50" xfId="1" applyFont="1" applyFill="1" applyBorder="1" applyAlignment="1">
      <alignment horizontal="center" vertical="top"/>
    </xf>
    <xf numFmtId="49" fontId="7" fillId="0" borderId="50" xfId="1" applyNumberFormat="1" applyFont="1" applyFill="1" applyBorder="1" applyAlignment="1">
      <alignment horizontal="left" vertical="top"/>
    </xf>
    <xf numFmtId="0" fontId="7" fillId="0" borderId="50" xfId="1" applyFont="1" applyFill="1" applyBorder="1" applyAlignment="1">
      <alignment vertical="top" wrapText="1"/>
    </xf>
    <xf numFmtId="49" fontId="7" fillId="0" borderId="50" xfId="1" applyNumberFormat="1" applyFont="1" applyFill="1" applyBorder="1" applyAlignment="1">
      <alignment horizontal="center" shrinkToFit="1"/>
    </xf>
    <xf numFmtId="4" fontId="7" fillId="0" borderId="50" xfId="1" applyNumberFormat="1" applyFont="1" applyFill="1" applyBorder="1" applyAlignment="1">
      <alignment horizontal="right"/>
    </xf>
    <xf numFmtId="4" fontId="7" fillId="0" borderId="50" xfId="1" applyNumberFormat="1" applyFont="1" applyFill="1" applyBorder="1"/>
    <xf numFmtId="167" fontId="7" fillId="0" borderId="50" xfId="1" applyNumberFormat="1" applyFont="1" applyFill="1" applyBorder="1"/>
    <xf numFmtId="0" fontId="4" fillId="0" borderId="48" xfId="1" applyFont="1" applyFill="1" applyBorder="1" applyAlignment="1">
      <alignment horizontal="center"/>
    </xf>
    <xf numFmtId="49" fontId="4" fillId="0" borderId="48" xfId="1" applyNumberFormat="1" applyFont="1" applyFill="1" applyBorder="1" applyAlignment="1">
      <alignment horizontal="left"/>
    </xf>
    <xf numFmtId="4" fontId="14" fillId="0" borderId="51" xfId="1" applyNumberFormat="1" applyFont="1" applyFill="1" applyBorder="1" applyAlignment="1">
      <alignment horizontal="right" wrapText="1"/>
    </xf>
    <xf numFmtId="0" fontId="14" fillId="0" borderId="33" xfId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right"/>
    </xf>
    <xf numFmtId="0" fontId="2" fillId="0" borderId="0" xfId="1" applyFont="1" applyFill="1" applyBorder="1"/>
    <xf numFmtId="0" fontId="2" fillId="0" borderId="13" xfId="1" applyFont="1" applyFill="1" applyBorder="1"/>
    <xf numFmtId="0" fontId="7" fillId="0" borderId="10" xfId="1" applyFont="1" applyBorder="1" applyAlignment="1">
      <alignment horizontal="center" vertical="top"/>
    </xf>
    <xf numFmtId="49" fontId="7" fillId="0" borderId="10" xfId="1" applyNumberFormat="1" applyFont="1" applyBorder="1" applyAlignment="1">
      <alignment horizontal="left" vertical="top"/>
    </xf>
    <xf numFmtId="0" fontId="3" fillId="0" borderId="48" xfId="1" applyNumberFormat="1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66" fontId="6" fillId="2" borderId="53" xfId="0" applyNumberFormat="1" applyFont="1" applyFill="1" applyBorder="1" applyAlignment="1">
      <alignment horizontal="right" indent="2"/>
    </xf>
    <xf numFmtId="166" fontId="6" fillId="2" borderId="47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2" fillId="0" borderId="28" xfId="0" applyFont="1" applyBorder="1" applyAlignment="1">
      <alignment horizontal="center" shrinkToFit="1"/>
    </xf>
    <xf numFmtId="0" fontId="2" fillId="0" borderId="30" xfId="0" applyFont="1" applyBorder="1" applyAlignment="1">
      <alignment horizontal="center" shrinkToFit="1"/>
    </xf>
    <xf numFmtId="166" fontId="2" fillId="0" borderId="49" xfId="0" applyNumberFormat="1" applyFont="1" applyBorder="1" applyAlignment="1">
      <alignment horizontal="right" indent="2"/>
    </xf>
    <xf numFmtId="166" fontId="2" fillId="0" borderId="15" xfId="0" applyNumberFormat="1" applyFont="1" applyBorder="1" applyAlignment="1">
      <alignment horizontal="right" indent="2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6" xfId="1" applyFont="1" applyBorder="1" applyAlignment="1">
      <alignment horizontal="center"/>
    </xf>
    <xf numFmtId="0" fontId="2" fillId="0" borderId="57" xfId="1" applyFont="1" applyBorder="1" applyAlignment="1">
      <alignment horizontal="center"/>
    </xf>
    <xf numFmtId="0" fontId="2" fillId="0" borderId="58" xfId="1" applyFont="1" applyBorder="1" applyAlignment="1">
      <alignment horizontal="left"/>
    </xf>
    <xf numFmtId="0" fontId="2" fillId="0" borderId="43" xfId="1" applyFont="1" applyBorder="1" applyAlignment="1">
      <alignment horizontal="left"/>
    </xf>
    <xf numFmtId="0" fontId="2" fillId="0" borderId="59" xfId="1" applyFont="1" applyBorder="1" applyAlignment="1">
      <alignment horizontal="left"/>
    </xf>
    <xf numFmtId="0" fontId="9" fillId="0" borderId="0" xfId="1" applyFont="1" applyAlignment="1">
      <alignment horizontal="center"/>
    </xf>
    <xf numFmtId="49" fontId="2" fillId="0" borderId="56" xfId="1" applyNumberFormat="1" applyFont="1" applyBorder="1" applyAlignment="1">
      <alignment horizontal="center"/>
    </xf>
    <xf numFmtId="0" fontId="2" fillId="0" borderId="58" xfId="1" applyFont="1" applyBorder="1" applyAlignment="1">
      <alignment horizontal="center" shrinkToFit="1"/>
    </xf>
    <xf numFmtId="0" fontId="2" fillId="0" borderId="43" xfId="1" applyFont="1" applyBorder="1" applyAlignment="1">
      <alignment horizontal="center" shrinkToFit="1"/>
    </xf>
    <xf numFmtId="0" fontId="2" fillId="0" borderId="59" xfId="1" applyFont="1" applyBorder="1" applyAlignment="1">
      <alignment horizontal="center" shrinkToFit="1"/>
    </xf>
    <xf numFmtId="49" fontId="14" fillId="0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Fill="1" applyBorder="1" applyAlignment="1">
      <alignment horizontal="left"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2" sqref="I2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>
        <f>Rekapitulace!H1</f>
        <v>0</v>
      </c>
      <c r="D2" s="6">
        <f>Rekapitulace!G2</f>
        <v>0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79</v>
      </c>
      <c r="B5" s="17"/>
      <c r="C5" s="18" t="s">
        <v>80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1"/>
      <c r="D8" s="201"/>
      <c r="E8" s="202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1">
        <f>Projektant</f>
        <v>0</v>
      </c>
      <c r="D9" s="201"/>
      <c r="E9" s="202"/>
      <c r="F9" s="12"/>
      <c r="G9" s="34"/>
      <c r="H9" s="35"/>
    </row>
    <row r="10" spans="1:57">
      <c r="A10" s="29" t="s">
        <v>15</v>
      </c>
      <c r="B10" s="12"/>
      <c r="C10" s="201"/>
      <c r="D10" s="201"/>
      <c r="E10" s="201"/>
      <c r="F10" s="36"/>
      <c r="G10" s="37"/>
      <c r="H10" s="38"/>
    </row>
    <row r="11" spans="1:57" ht="13.5" customHeight="1">
      <c r="A11" s="29" t="s">
        <v>16</v>
      </c>
      <c r="B11" s="12"/>
      <c r="C11" s="201"/>
      <c r="D11" s="201"/>
      <c r="E11" s="201"/>
      <c r="F11" s="39" t="s">
        <v>17</v>
      </c>
      <c r="G11" s="40" t="s">
        <v>78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3"/>
      <c r="D12" s="203"/>
      <c r="E12" s="20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/>
    </row>
    <row r="23" spans="1:7" ht="15.95" customHeight="1" thickBot="1">
      <c r="A23" s="208" t="s">
        <v>34</v>
      </c>
      <c r="B23" s="209"/>
      <c r="C23" s="66">
        <v>0</v>
      </c>
      <c r="D23" s="67" t="s">
        <v>35</v>
      </c>
      <c r="E23" s="68"/>
      <c r="F23" s="69"/>
      <c r="G23" s="56"/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0</v>
      </c>
      <c r="D30" s="84" t="s">
        <v>44</v>
      </c>
      <c r="E30" s="86"/>
      <c r="F30" s="210">
        <f>C23-F32</f>
        <v>0</v>
      </c>
      <c r="G30" s="211"/>
    </row>
    <row r="31" spans="1:7">
      <c r="A31" s="83" t="s">
        <v>45</v>
      </c>
      <c r="B31" s="84"/>
      <c r="C31" s="85">
        <f>SazbaDPH1</f>
        <v>0</v>
      </c>
      <c r="D31" s="84" t="s">
        <v>46</v>
      </c>
      <c r="E31" s="86"/>
      <c r="F31" s="210">
        <f>ROUND(PRODUCT(F30,C31/100),0)</f>
        <v>0</v>
      </c>
      <c r="G31" s="211"/>
    </row>
    <row r="32" spans="1:7">
      <c r="A32" s="83" t="s">
        <v>43</v>
      </c>
      <c r="B32" s="84"/>
      <c r="C32" s="85">
        <v>21</v>
      </c>
      <c r="D32" s="84" t="s">
        <v>46</v>
      </c>
      <c r="E32" s="86"/>
      <c r="F32" s="210">
        <v>0</v>
      </c>
      <c r="G32" s="211"/>
    </row>
    <row r="33" spans="1:8">
      <c r="A33" s="83" t="s">
        <v>45</v>
      </c>
      <c r="B33" s="87"/>
      <c r="C33" s="88">
        <f>SazbaDPH2</f>
        <v>21</v>
      </c>
      <c r="D33" s="84" t="s">
        <v>46</v>
      </c>
      <c r="E33" s="61"/>
      <c r="F33" s="210">
        <f>ROUND(PRODUCT(F32,C33/100),0)</f>
        <v>0</v>
      </c>
      <c r="G33" s="211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05">
        <f>ROUND(SUM(F30:F33),0)</f>
        <v>0</v>
      </c>
      <c r="G34" s="206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7"/>
      <c r="C37" s="207"/>
      <c r="D37" s="207"/>
      <c r="E37" s="207"/>
      <c r="F37" s="207"/>
      <c r="G37" s="207"/>
      <c r="H37" s="3" t="s">
        <v>6</v>
      </c>
    </row>
    <row r="38" spans="1:8" ht="12.75" customHeight="1">
      <c r="A38" s="94"/>
      <c r="B38" s="207"/>
      <c r="C38" s="207"/>
      <c r="D38" s="207"/>
      <c r="E38" s="207"/>
      <c r="F38" s="207"/>
      <c r="G38" s="207"/>
      <c r="H38" s="3" t="s">
        <v>6</v>
      </c>
    </row>
    <row r="39" spans="1:8">
      <c r="A39" s="94"/>
      <c r="B39" s="207"/>
      <c r="C39" s="207"/>
      <c r="D39" s="207"/>
      <c r="E39" s="207"/>
      <c r="F39" s="207"/>
      <c r="G39" s="207"/>
      <c r="H39" s="3" t="s">
        <v>6</v>
      </c>
    </row>
    <row r="40" spans="1:8">
      <c r="A40" s="94"/>
      <c r="B40" s="207"/>
      <c r="C40" s="207"/>
      <c r="D40" s="207"/>
      <c r="E40" s="207"/>
      <c r="F40" s="207"/>
      <c r="G40" s="207"/>
      <c r="H40" s="3" t="s">
        <v>6</v>
      </c>
    </row>
    <row r="41" spans="1:8">
      <c r="A41" s="94"/>
      <c r="B41" s="207"/>
      <c r="C41" s="207"/>
      <c r="D41" s="207"/>
      <c r="E41" s="207"/>
      <c r="F41" s="207"/>
      <c r="G41" s="207"/>
      <c r="H41" s="3" t="s">
        <v>6</v>
      </c>
    </row>
    <row r="42" spans="1:8">
      <c r="A42" s="94"/>
      <c r="B42" s="207"/>
      <c r="C42" s="207"/>
      <c r="D42" s="207"/>
      <c r="E42" s="207"/>
      <c r="F42" s="207"/>
      <c r="G42" s="207"/>
      <c r="H42" s="3" t="s">
        <v>6</v>
      </c>
    </row>
    <row r="43" spans="1:8">
      <c r="A43" s="94"/>
      <c r="B43" s="207"/>
      <c r="C43" s="207"/>
      <c r="D43" s="207"/>
      <c r="E43" s="207"/>
      <c r="F43" s="207"/>
      <c r="G43" s="207"/>
      <c r="H43" s="3" t="s">
        <v>6</v>
      </c>
    </row>
    <row r="44" spans="1:8">
      <c r="A44" s="94"/>
      <c r="B44" s="207"/>
      <c r="C44" s="207"/>
      <c r="D44" s="207"/>
      <c r="E44" s="207"/>
      <c r="F44" s="207"/>
      <c r="G44" s="207"/>
      <c r="H44" s="3" t="s">
        <v>6</v>
      </c>
    </row>
    <row r="45" spans="1:8" ht="0.75" customHeight="1">
      <c r="A45" s="94"/>
      <c r="B45" s="207"/>
      <c r="C45" s="207"/>
      <c r="D45" s="207"/>
      <c r="E45" s="207"/>
      <c r="F45" s="207"/>
      <c r="G45" s="207"/>
      <c r="H45" s="3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F34:G34"/>
    <mergeCell ref="B52:G52"/>
    <mergeCell ref="B53:G53"/>
    <mergeCell ref="B37:G45"/>
    <mergeCell ref="A23:B23"/>
    <mergeCell ref="F33:G33"/>
    <mergeCell ref="F30:G30"/>
    <mergeCell ref="F31:G31"/>
    <mergeCell ref="F32:G32"/>
    <mergeCell ref="B55:G55"/>
    <mergeCell ref="B46:G46"/>
    <mergeCell ref="B47:G47"/>
    <mergeCell ref="B48:G48"/>
    <mergeCell ref="B49:G49"/>
    <mergeCell ref="B50:G50"/>
    <mergeCell ref="B51:G51"/>
    <mergeCell ref="B54:G54"/>
    <mergeCell ref="C8:E8"/>
    <mergeCell ref="C9:E9"/>
    <mergeCell ref="C10:E10"/>
    <mergeCell ref="C11:E11"/>
    <mergeCell ref="C12:E12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4"/>
  <sheetViews>
    <sheetView workbookViewId="0">
      <selection activeCell="K2" sqref="K2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12" t="s">
        <v>49</v>
      </c>
      <c r="B1" s="213"/>
      <c r="C1" s="95" t="str">
        <f>CONCATENATE(cislostavby," ",nazevstavby)</f>
        <v>9500045  Rekonstrukce silnice III/15269</v>
      </c>
      <c r="D1" s="96"/>
      <c r="E1" s="97"/>
      <c r="F1" s="96"/>
      <c r="G1" s="98" t="s">
        <v>50</v>
      </c>
      <c r="H1" s="99"/>
      <c r="I1" s="100"/>
    </row>
    <row r="2" spans="1:9" ht="13.5" thickBot="1">
      <c r="A2" s="214" t="s">
        <v>51</v>
      </c>
      <c r="B2" s="215"/>
      <c r="C2" s="101" t="str">
        <f>CONCATENATE(cisloobjektu," ",nazevobjektu)</f>
        <v>01 Rekonstrukce silnice III/15269</v>
      </c>
      <c r="D2" s="102"/>
      <c r="E2" s="103"/>
      <c r="F2" s="102"/>
      <c r="G2" s="216"/>
      <c r="H2" s="217"/>
      <c r="I2" s="218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80" t="str">
        <f>Položky!B10</f>
        <v>1</v>
      </c>
      <c r="B7" s="113" t="str">
        <f>Položky!C10</f>
        <v>Zemní práce</v>
      </c>
      <c r="D7" s="114"/>
      <c r="E7" s="181">
        <f>Položky!BC29</f>
        <v>0</v>
      </c>
      <c r="F7" s="182">
        <f>Položky!BD29</f>
        <v>0</v>
      </c>
      <c r="G7" s="182">
        <f>Položky!BE29</f>
        <v>0</v>
      </c>
      <c r="H7" s="182">
        <f>Položky!BF29</f>
        <v>0</v>
      </c>
      <c r="I7" s="183">
        <f>Položky!BG29</f>
        <v>0</v>
      </c>
    </row>
    <row r="8" spans="1:9" s="35" customFormat="1">
      <c r="A8" s="180" t="str">
        <f>Položky!B30</f>
        <v>5</v>
      </c>
      <c r="B8" s="113" t="str">
        <f>Položky!C30</f>
        <v>Komunikace</v>
      </c>
      <c r="D8" s="114"/>
      <c r="E8" s="181">
        <f>Položky!BC68</f>
        <v>0</v>
      </c>
      <c r="F8" s="182">
        <f>Položky!BD68</f>
        <v>0</v>
      </c>
      <c r="G8" s="182">
        <f>Položky!BE68</f>
        <v>0</v>
      </c>
      <c r="H8" s="182">
        <f>Položky!BF68</f>
        <v>0</v>
      </c>
      <c r="I8" s="183">
        <f>Položky!BG68</f>
        <v>0</v>
      </c>
    </row>
    <row r="9" spans="1:9" s="35" customFormat="1">
      <c r="A9" s="180">
        <f>Položky!B69</f>
        <v>89</v>
      </c>
      <c r="B9" s="113" t="str">
        <f>Položky!C69</f>
        <v>Ostatní konstrukce na trubním vedení</v>
      </c>
      <c r="D9" s="114"/>
      <c r="E9" s="181">
        <f>Položky!G73</f>
        <v>0</v>
      </c>
      <c r="F9" s="182">
        <f>Položky!BD88</f>
        <v>0</v>
      </c>
      <c r="G9" s="182">
        <f>Položky!BE88</f>
        <v>0</v>
      </c>
      <c r="H9" s="182">
        <f>Položky!BF88</f>
        <v>0</v>
      </c>
      <c r="I9" s="183">
        <f>Položky!BG88</f>
        <v>0</v>
      </c>
    </row>
    <row r="10" spans="1:9" s="35" customFormat="1">
      <c r="A10" s="180" t="str">
        <f>Položky!B74</f>
        <v>91</v>
      </c>
      <c r="B10" s="113" t="str">
        <f>Položky!C74</f>
        <v>Doplňující práce na komunikaci</v>
      </c>
      <c r="D10" s="114"/>
      <c r="E10" s="181">
        <f>Položky!BC89</f>
        <v>0</v>
      </c>
      <c r="F10" s="182">
        <f>Položky!BD89</f>
        <v>0</v>
      </c>
      <c r="G10" s="182">
        <f>Položky!BE89</f>
        <v>0</v>
      </c>
      <c r="H10" s="182">
        <f>Položky!BF89</f>
        <v>0</v>
      </c>
      <c r="I10" s="183">
        <f>Položky!BG89</f>
        <v>0</v>
      </c>
    </row>
    <row r="11" spans="1:9" s="35" customFormat="1">
      <c r="A11" s="180" t="str">
        <f>Položky!B90</f>
        <v>96</v>
      </c>
      <c r="B11" s="113" t="str">
        <f>Položky!C90</f>
        <v>Bourání konstrukcí</v>
      </c>
      <c r="D11" s="114"/>
      <c r="E11" s="181">
        <f>Položky!BC121</f>
        <v>0</v>
      </c>
      <c r="F11" s="182">
        <f>Položky!BD121</f>
        <v>0</v>
      </c>
      <c r="G11" s="182">
        <f>Položky!BE121</f>
        <v>0</v>
      </c>
      <c r="H11" s="182">
        <f>Položky!BF121</f>
        <v>0</v>
      </c>
      <c r="I11" s="183">
        <f>Položky!BG121</f>
        <v>0</v>
      </c>
    </row>
    <row r="12" spans="1:9" s="35" customFormat="1">
      <c r="A12" s="180" t="str">
        <f>Položky!B122</f>
        <v>99</v>
      </c>
      <c r="B12" s="113" t="str">
        <f>Položky!C122</f>
        <v>Staveništní přesun hmot</v>
      </c>
      <c r="D12" s="114"/>
      <c r="E12" s="181">
        <f>Položky!BC124</f>
        <v>0</v>
      </c>
      <c r="F12" s="182">
        <f>Položky!BD124</f>
        <v>0</v>
      </c>
      <c r="G12" s="182">
        <f>Položky!BE124</f>
        <v>0</v>
      </c>
      <c r="H12" s="182">
        <f>Položky!BF124</f>
        <v>0</v>
      </c>
      <c r="I12" s="183">
        <f>Položky!BG124</f>
        <v>0</v>
      </c>
    </row>
    <row r="13" spans="1:9" s="35" customFormat="1" ht="13.5" thickBot="1">
      <c r="A13" s="180" t="str">
        <f>Položky!B125</f>
        <v>D96</v>
      </c>
      <c r="B13" s="113" t="str">
        <f>Položky!C125</f>
        <v>Přesuny suti a vybouraných hmot</v>
      </c>
      <c r="D13" s="114"/>
      <c r="E13" s="181">
        <f>Položky!BC131</f>
        <v>0</v>
      </c>
      <c r="F13" s="182">
        <f>Položky!BD131</f>
        <v>0</v>
      </c>
      <c r="G13" s="182">
        <f>Položky!BE131</f>
        <v>0</v>
      </c>
      <c r="H13" s="182">
        <f>Položky!BF131</f>
        <v>0</v>
      </c>
      <c r="I13" s="183">
        <f>Položky!BG131</f>
        <v>0</v>
      </c>
    </row>
    <row r="14" spans="1:9" s="121" customFormat="1" ht="13.5" thickBot="1">
      <c r="A14" s="115"/>
      <c r="B14" s="116" t="s">
        <v>58</v>
      </c>
      <c r="C14" s="116"/>
      <c r="D14" s="117"/>
      <c r="E14" s="118">
        <f>SUM(E7:E13)</f>
        <v>0</v>
      </c>
      <c r="F14" s="119">
        <f>SUM(F7:F13)</f>
        <v>0</v>
      </c>
      <c r="G14" s="119">
        <f>SUM(G7:G13)</f>
        <v>0</v>
      </c>
      <c r="H14" s="119">
        <f>SUM(H7:H13)</f>
        <v>0</v>
      </c>
      <c r="I14" s="120">
        <f>SUM(I7:I13)</f>
        <v>0</v>
      </c>
    </row>
    <row r="15" spans="1:9">
      <c r="A15" s="35"/>
      <c r="B15" s="35"/>
      <c r="C15" s="35"/>
      <c r="D15" s="35"/>
      <c r="E15" s="35"/>
      <c r="F15" s="35"/>
      <c r="G15" s="35"/>
      <c r="H15" s="35"/>
      <c r="I15" s="35"/>
    </row>
    <row r="16" spans="1:9">
      <c r="F16" s="122"/>
      <c r="G16" s="123"/>
      <c r="H16" s="123"/>
      <c r="I16" s="124"/>
    </row>
    <row r="17" spans="6:9">
      <c r="F17" s="122"/>
      <c r="G17" s="123"/>
      <c r="H17" s="123"/>
      <c r="I17" s="124"/>
    </row>
    <row r="18" spans="6:9">
      <c r="F18" s="122"/>
      <c r="G18" s="123"/>
      <c r="H18" s="123"/>
      <c r="I18" s="124"/>
    </row>
    <row r="19" spans="6:9">
      <c r="F19" s="122"/>
      <c r="G19" s="123"/>
      <c r="H19" s="123"/>
      <c r="I19" s="124"/>
    </row>
    <row r="20" spans="6:9">
      <c r="F20" s="122"/>
      <c r="G20" s="123"/>
      <c r="H20" s="123"/>
      <c r="I20" s="124"/>
    </row>
    <row r="21" spans="6:9">
      <c r="F21" s="122"/>
      <c r="G21" s="123"/>
      <c r="H21" s="123"/>
      <c r="I21" s="124"/>
    </row>
    <row r="22" spans="6:9">
      <c r="F22" s="122"/>
      <c r="G22" s="123"/>
      <c r="H22" s="123"/>
      <c r="I22" s="124"/>
    </row>
    <row r="23" spans="6:9">
      <c r="F23" s="122"/>
      <c r="G23" s="123"/>
      <c r="H23" s="123"/>
      <c r="I23" s="124"/>
    </row>
    <row r="24" spans="6:9">
      <c r="F24" s="122"/>
      <c r="G24" s="123"/>
      <c r="H24" s="123"/>
      <c r="I24" s="124"/>
    </row>
    <row r="25" spans="6:9">
      <c r="F25" s="122"/>
      <c r="G25" s="123"/>
      <c r="H25" s="123"/>
      <c r="I25" s="124"/>
    </row>
    <row r="26" spans="6:9">
      <c r="F26" s="122"/>
      <c r="G26" s="123"/>
      <c r="H26" s="123"/>
      <c r="I26" s="124"/>
    </row>
    <row r="27" spans="6:9">
      <c r="F27" s="122"/>
      <c r="G27" s="123"/>
      <c r="H27" s="123"/>
      <c r="I27" s="124"/>
    </row>
    <row r="28" spans="6:9">
      <c r="F28" s="122"/>
      <c r="G28" s="123"/>
      <c r="H28" s="123"/>
      <c r="I28" s="124"/>
    </row>
    <row r="29" spans="6:9">
      <c r="F29" s="122"/>
      <c r="G29" s="123"/>
      <c r="H29" s="123"/>
      <c r="I29" s="124"/>
    </row>
    <row r="30" spans="6:9">
      <c r="F30" s="122"/>
      <c r="G30" s="123"/>
      <c r="H30" s="123"/>
      <c r="I30" s="124"/>
    </row>
    <row r="31" spans="6:9">
      <c r="F31" s="122"/>
      <c r="G31" s="123"/>
      <c r="H31" s="123"/>
      <c r="I31" s="124"/>
    </row>
    <row r="32" spans="6:9">
      <c r="F32" s="122"/>
      <c r="G32" s="123"/>
      <c r="H32" s="123"/>
      <c r="I32" s="124"/>
    </row>
    <row r="33" spans="6:9">
      <c r="F33" s="122"/>
      <c r="G33" s="123"/>
      <c r="H33" s="123"/>
      <c r="I33" s="124"/>
    </row>
    <row r="34" spans="6:9">
      <c r="F34" s="122"/>
      <c r="G34" s="123"/>
      <c r="H34" s="123"/>
      <c r="I34" s="124"/>
    </row>
    <row r="35" spans="6:9">
      <c r="F35" s="122"/>
      <c r="G35" s="123"/>
      <c r="H35" s="123"/>
      <c r="I35" s="124"/>
    </row>
    <row r="36" spans="6:9">
      <c r="F36" s="122"/>
      <c r="G36" s="123"/>
      <c r="H36" s="123"/>
      <c r="I36" s="124"/>
    </row>
    <row r="37" spans="6:9">
      <c r="F37" s="122"/>
      <c r="G37" s="123"/>
      <c r="H37" s="123"/>
      <c r="I37" s="124"/>
    </row>
    <row r="38" spans="6:9">
      <c r="F38" s="122"/>
      <c r="G38" s="123"/>
      <c r="H38" s="123"/>
      <c r="I38" s="124"/>
    </row>
    <row r="39" spans="6:9">
      <c r="F39" s="122"/>
      <c r="G39" s="123"/>
      <c r="H39" s="123"/>
      <c r="I39" s="124"/>
    </row>
    <row r="40" spans="6:9">
      <c r="F40" s="122"/>
      <c r="G40" s="123"/>
      <c r="H40" s="123"/>
      <c r="I40" s="124"/>
    </row>
    <row r="41" spans="6:9">
      <c r="F41" s="122"/>
      <c r="G41" s="123"/>
      <c r="H41" s="123"/>
      <c r="I41" s="124"/>
    </row>
    <row r="42" spans="6:9">
      <c r="F42" s="122"/>
      <c r="G42" s="123"/>
      <c r="H42" s="123"/>
      <c r="I42" s="124"/>
    </row>
    <row r="43" spans="6:9">
      <c r="F43" s="122"/>
      <c r="G43" s="123"/>
      <c r="H43" s="123"/>
      <c r="I43" s="124"/>
    </row>
    <row r="44" spans="6:9">
      <c r="F44" s="122"/>
      <c r="G44" s="123"/>
      <c r="H44" s="123"/>
      <c r="I44" s="124"/>
    </row>
    <row r="45" spans="6:9">
      <c r="F45" s="122"/>
      <c r="G45" s="123"/>
      <c r="H45" s="123"/>
      <c r="I45" s="124"/>
    </row>
    <row r="46" spans="6:9">
      <c r="F46" s="122"/>
      <c r="G46" s="123"/>
      <c r="H46" s="123"/>
      <c r="I46" s="124"/>
    </row>
    <row r="47" spans="6:9">
      <c r="F47" s="122"/>
      <c r="G47" s="123"/>
      <c r="H47" s="123"/>
      <c r="I47" s="124"/>
    </row>
    <row r="48" spans="6:9">
      <c r="F48" s="122"/>
      <c r="G48" s="123"/>
      <c r="H48" s="123"/>
      <c r="I48" s="124"/>
    </row>
    <row r="49" spans="6:9">
      <c r="F49" s="122"/>
      <c r="G49" s="123"/>
      <c r="H49" s="123"/>
      <c r="I49" s="124"/>
    </row>
    <row r="50" spans="6:9">
      <c r="F50" s="122"/>
      <c r="G50" s="123"/>
      <c r="H50" s="123"/>
      <c r="I50" s="124"/>
    </row>
    <row r="51" spans="6:9">
      <c r="F51" s="122"/>
      <c r="G51" s="123"/>
      <c r="H51" s="123"/>
      <c r="I51" s="124"/>
    </row>
    <row r="52" spans="6:9">
      <c r="F52" s="122"/>
      <c r="G52" s="123"/>
      <c r="H52" s="123"/>
      <c r="I52" s="124"/>
    </row>
    <row r="53" spans="6:9">
      <c r="F53" s="122"/>
      <c r="G53" s="123"/>
      <c r="H53" s="123"/>
      <c r="I53" s="124"/>
    </row>
    <row r="54" spans="6:9">
      <c r="F54" s="122"/>
      <c r="G54" s="123"/>
      <c r="H54" s="123"/>
      <c r="I54" s="124"/>
    </row>
    <row r="55" spans="6:9">
      <c r="F55" s="122"/>
      <c r="G55" s="123"/>
      <c r="H55" s="123"/>
      <c r="I55" s="124"/>
    </row>
    <row r="56" spans="6:9">
      <c r="F56" s="122"/>
      <c r="G56" s="123"/>
      <c r="H56" s="123"/>
      <c r="I56" s="124"/>
    </row>
    <row r="57" spans="6:9">
      <c r="F57" s="122"/>
      <c r="G57" s="123"/>
      <c r="H57" s="123"/>
      <c r="I57" s="124"/>
    </row>
    <row r="58" spans="6:9">
      <c r="F58" s="122"/>
      <c r="G58" s="123"/>
      <c r="H58" s="123"/>
      <c r="I58" s="124"/>
    </row>
    <row r="59" spans="6:9">
      <c r="F59" s="122"/>
      <c r="G59" s="123"/>
      <c r="H59" s="123"/>
      <c r="I59" s="124"/>
    </row>
    <row r="60" spans="6:9">
      <c r="F60" s="122"/>
      <c r="G60" s="123"/>
      <c r="H60" s="123"/>
      <c r="I60" s="124"/>
    </row>
    <row r="61" spans="6:9">
      <c r="F61" s="122"/>
      <c r="G61" s="123"/>
      <c r="H61" s="123"/>
      <c r="I61" s="124"/>
    </row>
    <row r="62" spans="6:9">
      <c r="F62" s="122"/>
      <c r="G62" s="123"/>
      <c r="H62" s="123"/>
      <c r="I62" s="124"/>
    </row>
    <row r="63" spans="6:9">
      <c r="F63" s="122"/>
      <c r="G63" s="123"/>
      <c r="H63" s="123"/>
      <c r="I63" s="124"/>
    </row>
    <row r="64" spans="6:9">
      <c r="F64" s="122"/>
      <c r="G64" s="123"/>
      <c r="H64" s="123"/>
      <c r="I64" s="124"/>
    </row>
  </sheetData>
  <mergeCells count="3">
    <mergeCell ref="A1:B1"/>
    <mergeCell ref="A2:B2"/>
    <mergeCell ref="G2:I2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204"/>
  <sheetViews>
    <sheetView showGridLines="0" showZeros="0" zoomScaleNormal="100" workbookViewId="0">
      <selection activeCell="I3" sqref="I3"/>
    </sheetView>
  </sheetViews>
  <sheetFormatPr defaultRowHeight="12.75"/>
  <cols>
    <col min="1" max="1" width="4.42578125" style="125" customWidth="1"/>
    <col min="2" max="2" width="11.5703125" style="125" customWidth="1"/>
    <col min="3" max="3" width="40.42578125" style="125" customWidth="1"/>
    <col min="4" max="4" width="5.5703125" style="125" customWidth="1"/>
    <col min="5" max="5" width="8.5703125" style="133" customWidth="1"/>
    <col min="6" max="6" width="9.85546875" style="125" customWidth="1"/>
    <col min="7" max="7" width="13.85546875" style="125" customWidth="1"/>
    <col min="8" max="11" width="11.140625" style="125" customWidth="1"/>
    <col min="12" max="12" width="75.42578125" style="125" customWidth="1"/>
    <col min="13" max="13" width="45.28515625" style="125" customWidth="1"/>
    <col min="14" max="14" width="75.42578125" style="125" customWidth="1"/>
    <col min="15" max="15" width="45.28515625" style="125" customWidth="1"/>
    <col min="16" max="16384" width="9.140625" style="125"/>
  </cols>
  <sheetData>
    <row r="1" spans="1:82" ht="15.75">
      <c r="A1" s="219" t="s">
        <v>59</v>
      </c>
      <c r="B1" s="219"/>
      <c r="C1" s="219"/>
      <c r="D1" s="219"/>
      <c r="E1" s="219"/>
      <c r="F1" s="219"/>
      <c r="G1" s="219"/>
    </row>
    <row r="2" spans="1:82" ht="14.25" customHeight="1" thickBot="1">
      <c r="B2" s="126"/>
      <c r="C2" s="127"/>
      <c r="D2" s="127"/>
      <c r="E2" s="128"/>
      <c r="F2" s="127"/>
      <c r="G2" s="127"/>
    </row>
    <row r="3" spans="1:82" ht="13.5" thickTop="1">
      <c r="A3" s="212" t="s">
        <v>49</v>
      </c>
      <c r="B3" s="213"/>
      <c r="C3" s="95" t="str">
        <f>CONCATENATE(cislostavby," ",nazevstavby)</f>
        <v>9500045  Rekonstrukce silnice III/15269</v>
      </c>
      <c r="D3" s="96"/>
      <c r="E3" s="129" t="s">
        <v>60</v>
      </c>
      <c r="F3" s="130">
        <f>Rekapitulace!H1</f>
        <v>0</v>
      </c>
      <c r="G3" s="131"/>
    </row>
    <row r="4" spans="1:82" ht="13.5" thickBot="1">
      <c r="A4" s="220" t="s">
        <v>51</v>
      </c>
      <c r="B4" s="215"/>
      <c r="C4" s="101" t="str">
        <f>CONCATENATE(cisloobjektu," ",nazevobjektu)</f>
        <v>01 Rekonstrukce silnice III/15269</v>
      </c>
      <c r="D4" s="102"/>
      <c r="E4" s="221">
        <f>Rekapitulace!G2</f>
        <v>0</v>
      </c>
      <c r="F4" s="222"/>
      <c r="G4" s="223"/>
    </row>
    <row r="5" spans="1:82" ht="13.5" thickTop="1">
      <c r="A5" s="132"/>
      <c r="G5" s="134"/>
    </row>
    <row r="6" spans="1:82" ht="22.5">
      <c r="A6" s="135" t="s">
        <v>61</v>
      </c>
      <c r="B6" s="136" t="s">
        <v>62</v>
      </c>
      <c r="C6" s="136" t="s">
        <v>63</v>
      </c>
      <c r="D6" s="136" t="s">
        <v>64</v>
      </c>
      <c r="E6" s="137" t="s">
        <v>65</v>
      </c>
      <c r="F6" s="136" t="s">
        <v>66</v>
      </c>
      <c r="G6" s="138" t="s">
        <v>67</v>
      </c>
      <c r="H6" s="139" t="s">
        <v>68</v>
      </c>
      <c r="I6" s="139" t="s">
        <v>69</v>
      </c>
      <c r="J6" s="139" t="s">
        <v>70</v>
      </c>
      <c r="K6" s="139" t="s">
        <v>71</v>
      </c>
    </row>
    <row r="7" spans="1:82">
      <c r="A7" s="140"/>
      <c r="B7" s="141"/>
      <c r="C7" s="142"/>
      <c r="D7" s="143"/>
      <c r="E7" s="144"/>
      <c r="F7" s="144"/>
      <c r="G7" s="145"/>
      <c r="H7" s="146"/>
      <c r="I7" s="147"/>
      <c r="J7" s="146"/>
      <c r="K7" s="147"/>
      <c r="Q7" s="148">
        <v>1</v>
      </c>
    </row>
    <row r="8" spans="1:82">
      <c r="A8" s="149"/>
      <c r="B8" s="150"/>
      <c r="C8" s="151"/>
      <c r="D8" s="152"/>
      <c r="E8" s="153"/>
      <c r="F8" s="153"/>
      <c r="G8" s="154"/>
      <c r="H8" s="155"/>
      <c r="I8" s="155"/>
      <c r="J8" s="155"/>
      <c r="K8" s="155"/>
      <c r="Q8" s="148">
        <v>2</v>
      </c>
      <c r="AA8" s="125">
        <v>12</v>
      </c>
      <c r="AB8" s="125">
        <v>0</v>
      </c>
      <c r="AC8" s="125">
        <v>58</v>
      </c>
      <c r="BB8" s="125">
        <v>1</v>
      </c>
      <c r="BC8" s="125">
        <f>IF(BB8=1,G8,0)</f>
        <v>0</v>
      </c>
      <c r="BD8" s="125">
        <f>IF(BB8=2,G8,0)</f>
        <v>0</v>
      </c>
      <c r="BE8" s="125">
        <f>IF(BB8=3,G8,0)</f>
        <v>0</v>
      </c>
      <c r="BF8" s="125">
        <f>IF(BB8=4,G8,0)</f>
        <v>0</v>
      </c>
      <c r="BG8" s="125">
        <f>IF(BB8=5,G8,0)</f>
        <v>0</v>
      </c>
      <c r="CA8" s="125">
        <v>12</v>
      </c>
      <c r="CB8" s="125">
        <v>0</v>
      </c>
      <c r="CC8" s="148"/>
      <c r="CD8" s="148"/>
    </row>
    <row r="9" spans="1:82">
      <c r="A9" s="164"/>
      <c r="B9" s="165"/>
      <c r="C9" s="166"/>
      <c r="D9" s="167"/>
      <c r="E9" s="168"/>
      <c r="F9" s="169"/>
      <c r="G9" s="170"/>
      <c r="H9" s="171"/>
      <c r="I9" s="172"/>
      <c r="J9" s="171"/>
      <c r="K9" s="172"/>
      <c r="Q9" s="148">
        <v>4</v>
      </c>
      <c r="BC9" s="173">
        <f>SUM(BC7:BC8)</f>
        <v>0</v>
      </c>
      <c r="BD9" s="173">
        <f>SUM(BD7:BD8)</f>
        <v>0</v>
      </c>
      <c r="BE9" s="173">
        <f>SUM(BE7:BE8)</f>
        <v>0</v>
      </c>
      <c r="BF9" s="173">
        <f>SUM(BF7:BF8)</f>
        <v>0</v>
      </c>
      <c r="BG9" s="173">
        <f>SUM(BG7:BG8)</f>
        <v>0</v>
      </c>
    </row>
    <row r="10" spans="1:82">
      <c r="A10" s="140" t="s">
        <v>72</v>
      </c>
      <c r="B10" s="141" t="s">
        <v>73</v>
      </c>
      <c r="C10" s="142" t="s">
        <v>74</v>
      </c>
      <c r="D10" s="143"/>
      <c r="E10" s="144"/>
      <c r="F10" s="144"/>
      <c r="G10" s="145"/>
      <c r="H10" s="146"/>
      <c r="I10" s="147"/>
      <c r="J10" s="146"/>
      <c r="K10" s="147"/>
      <c r="Q10" s="148">
        <v>1</v>
      </c>
    </row>
    <row r="11" spans="1:82">
      <c r="A11" s="149">
        <v>2</v>
      </c>
      <c r="B11" s="150" t="s">
        <v>81</v>
      </c>
      <c r="C11" s="151" t="s">
        <v>82</v>
      </c>
      <c r="D11" s="152" t="s">
        <v>83</v>
      </c>
      <c r="E11" s="153">
        <v>229.6</v>
      </c>
      <c r="F11" s="153"/>
      <c r="G11" s="154">
        <f>E11*F11</f>
        <v>0</v>
      </c>
      <c r="H11" s="155">
        <v>0</v>
      </c>
      <c r="I11" s="155">
        <f>E11*H11</f>
        <v>0</v>
      </c>
      <c r="J11" s="155">
        <v>0</v>
      </c>
      <c r="K11" s="155">
        <f>E11*J11</f>
        <v>0</v>
      </c>
      <c r="Q11" s="148">
        <v>2</v>
      </c>
      <c r="AA11" s="125">
        <v>1</v>
      </c>
      <c r="AB11" s="125">
        <v>1</v>
      </c>
      <c r="AC11" s="125">
        <v>1</v>
      </c>
      <c r="BB11" s="125">
        <v>1</v>
      </c>
      <c r="BC11" s="125">
        <f>IF(BB11=1,G11,0)</f>
        <v>0</v>
      </c>
      <c r="BD11" s="125">
        <f>IF(BB11=2,G11,0)</f>
        <v>0</v>
      </c>
      <c r="BE11" s="125">
        <f>IF(BB11=3,G11,0)</f>
        <v>0</v>
      </c>
      <c r="BF11" s="125">
        <f>IF(BB11=4,G11,0)</f>
        <v>0</v>
      </c>
      <c r="BG11" s="125">
        <f>IF(BB11=5,G11,0)</f>
        <v>0</v>
      </c>
      <c r="CA11" s="125">
        <v>1</v>
      </c>
      <c r="CB11" s="125">
        <v>1</v>
      </c>
      <c r="CC11" s="148"/>
      <c r="CD11" s="148"/>
    </row>
    <row r="12" spans="1:82">
      <c r="A12" s="156"/>
      <c r="B12" s="157"/>
      <c r="C12" s="226" t="s">
        <v>84</v>
      </c>
      <c r="D12" s="227"/>
      <c r="E12" s="159">
        <v>229.6</v>
      </c>
      <c r="F12" s="160"/>
      <c r="G12" s="161"/>
      <c r="H12" s="162"/>
      <c r="I12" s="163"/>
      <c r="J12" s="162"/>
      <c r="K12" s="163"/>
      <c r="M12" s="158" t="s">
        <v>84</v>
      </c>
      <c r="O12" s="158"/>
      <c r="Q12" s="148"/>
    </row>
    <row r="13" spans="1:82">
      <c r="A13" s="149">
        <v>3</v>
      </c>
      <c r="B13" s="150" t="s">
        <v>85</v>
      </c>
      <c r="C13" s="151" t="s">
        <v>86</v>
      </c>
      <c r="D13" s="152" t="s">
        <v>83</v>
      </c>
      <c r="E13" s="153">
        <v>114.8</v>
      </c>
      <c r="F13" s="153"/>
      <c r="G13" s="154">
        <f>E13*F13</f>
        <v>0</v>
      </c>
      <c r="H13" s="155">
        <v>0</v>
      </c>
      <c r="I13" s="155">
        <f>E13*H13</f>
        <v>0</v>
      </c>
      <c r="J13" s="155">
        <v>0</v>
      </c>
      <c r="K13" s="155">
        <f>E13*J13</f>
        <v>0</v>
      </c>
      <c r="Q13" s="148">
        <v>2</v>
      </c>
      <c r="AA13" s="125">
        <v>1</v>
      </c>
      <c r="AB13" s="125">
        <v>1</v>
      </c>
      <c r="AC13" s="125">
        <v>1</v>
      </c>
      <c r="BB13" s="125">
        <v>1</v>
      </c>
      <c r="BC13" s="125">
        <f>IF(BB13=1,G13,0)</f>
        <v>0</v>
      </c>
      <c r="BD13" s="125">
        <f>IF(BB13=2,G13,0)</f>
        <v>0</v>
      </c>
      <c r="BE13" s="125">
        <f>IF(BB13=3,G13,0)</f>
        <v>0</v>
      </c>
      <c r="BF13" s="125">
        <f>IF(BB13=4,G13,0)</f>
        <v>0</v>
      </c>
      <c r="BG13" s="125">
        <f>IF(BB13=5,G13,0)</f>
        <v>0</v>
      </c>
      <c r="CA13" s="125">
        <v>1</v>
      </c>
      <c r="CB13" s="125">
        <v>1</v>
      </c>
      <c r="CC13" s="148"/>
      <c r="CD13" s="148"/>
    </row>
    <row r="14" spans="1:82">
      <c r="A14" s="156"/>
      <c r="B14" s="157"/>
      <c r="C14" s="226" t="s">
        <v>87</v>
      </c>
      <c r="D14" s="227"/>
      <c r="E14" s="159">
        <v>114.8</v>
      </c>
      <c r="F14" s="160"/>
      <c r="G14" s="161"/>
      <c r="H14" s="162"/>
      <c r="I14" s="163"/>
      <c r="J14" s="162"/>
      <c r="K14" s="163"/>
      <c r="M14" s="158" t="s">
        <v>87</v>
      </c>
      <c r="O14" s="158"/>
      <c r="Q14" s="148"/>
    </row>
    <row r="15" spans="1:82">
      <c r="A15" s="149">
        <v>4</v>
      </c>
      <c r="B15" s="150" t="s">
        <v>88</v>
      </c>
      <c r="C15" s="151" t="s">
        <v>89</v>
      </c>
      <c r="D15" s="152" t="s">
        <v>83</v>
      </c>
      <c r="E15" s="153">
        <v>195.6</v>
      </c>
      <c r="F15" s="153"/>
      <c r="G15" s="154">
        <f>E15*F15</f>
        <v>0</v>
      </c>
      <c r="H15" s="155">
        <v>0</v>
      </c>
      <c r="I15" s="155">
        <f>E15*H15</f>
        <v>0</v>
      </c>
      <c r="J15" s="155">
        <v>0</v>
      </c>
      <c r="K15" s="155">
        <f>E15*J15</f>
        <v>0</v>
      </c>
      <c r="Q15" s="148">
        <v>2</v>
      </c>
      <c r="AA15" s="125">
        <v>1</v>
      </c>
      <c r="AB15" s="125">
        <v>1</v>
      </c>
      <c r="AC15" s="125">
        <v>1</v>
      </c>
      <c r="BB15" s="125">
        <v>1</v>
      </c>
      <c r="BC15" s="125">
        <f>IF(BB15=1,G15,0)</f>
        <v>0</v>
      </c>
      <c r="BD15" s="125">
        <f>IF(BB15=2,G15,0)</f>
        <v>0</v>
      </c>
      <c r="BE15" s="125">
        <f>IF(BB15=3,G15,0)</f>
        <v>0</v>
      </c>
      <c r="BF15" s="125">
        <f>IF(BB15=4,G15,0)</f>
        <v>0</v>
      </c>
      <c r="BG15" s="125">
        <f>IF(BB15=5,G15,0)</f>
        <v>0</v>
      </c>
      <c r="CA15" s="125">
        <v>1</v>
      </c>
      <c r="CB15" s="125">
        <v>1</v>
      </c>
      <c r="CC15" s="148"/>
      <c r="CD15" s="148"/>
    </row>
    <row r="16" spans="1:82">
      <c r="A16" s="156"/>
      <c r="B16" s="157"/>
      <c r="C16" s="226" t="s">
        <v>90</v>
      </c>
      <c r="D16" s="227"/>
      <c r="E16" s="159">
        <v>195.6</v>
      </c>
      <c r="F16" s="160"/>
      <c r="G16" s="161"/>
      <c r="H16" s="162"/>
      <c r="I16" s="163"/>
      <c r="J16" s="162"/>
      <c r="K16" s="163"/>
      <c r="M16" s="158" t="s">
        <v>90</v>
      </c>
      <c r="O16" s="158"/>
      <c r="Q16" s="148"/>
    </row>
    <row r="17" spans="1:82">
      <c r="A17" s="149">
        <v>5</v>
      </c>
      <c r="B17" s="150" t="s">
        <v>91</v>
      </c>
      <c r="C17" s="151" t="s">
        <v>92</v>
      </c>
      <c r="D17" s="152" t="s">
        <v>83</v>
      </c>
      <c r="E17" s="153">
        <v>97.8</v>
      </c>
      <c r="F17" s="153"/>
      <c r="G17" s="154">
        <f>E17*F17</f>
        <v>0</v>
      </c>
      <c r="H17" s="155">
        <v>0</v>
      </c>
      <c r="I17" s="155">
        <f>E17*H17</f>
        <v>0</v>
      </c>
      <c r="J17" s="155">
        <v>0</v>
      </c>
      <c r="K17" s="155">
        <f>E17*J17</f>
        <v>0</v>
      </c>
      <c r="Q17" s="148">
        <v>2</v>
      </c>
      <c r="AA17" s="125">
        <v>1</v>
      </c>
      <c r="AB17" s="125">
        <v>1</v>
      </c>
      <c r="AC17" s="125">
        <v>1</v>
      </c>
      <c r="BB17" s="125">
        <v>1</v>
      </c>
      <c r="BC17" s="125">
        <f>IF(BB17=1,G17,0)</f>
        <v>0</v>
      </c>
      <c r="BD17" s="125">
        <f>IF(BB17=2,G17,0)</f>
        <v>0</v>
      </c>
      <c r="BE17" s="125">
        <f>IF(BB17=3,G17,0)</f>
        <v>0</v>
      </c>
      <c r="BF17" s="125">
        <f>IF(BB17=4,G17,0)</f>
        <v>0</v>
      </c>
      <c r="BG17" s="125">
        <f>IF(BB17=5,G17,0)</f>
        <v>0</v>
      </c>
      <c r="CA17" s="125">
        <v>1</v>
      </c>
      <c r="CB17" s="125">
        <v>1</v>
      </c>
      <c r="CC17" s="148"/>
      <c r="CD17" s="148"/>
    </row>
    <row r="18" spans="1:82">
      <c r="A18" s="156"/>
      <c r="B18" s="157"/>
      <c r="C18" s="226" t="s">
        <v>93</v>
      </c>
      <c r="D18" s="227"/>
      <c r="E18" s="159">
        <v>97.8</v>
      </c>
      <c r="F18" s="160"/>
      <c r="G18" s="161"/>
      <c r="H18" s="162"/>
      <c r="I18" s="163"/>
      <c r="J18" s="162"/>
      <c r="K18" s="163"/>
      <c r="M18" s="158" t="s">
        <v>93</v>
      </c>
      <c r="O18" s="158"/>
      <c r="Q18" s="148"/>
    </row>
    <row r="19" spans="1:82">
      <c r="A19" s="149">
        <v>6</v>
      </c>
      <c r="B19" s="150" t="s">
        <v>94</v>
      </c>
      <c r="C19" s="151" t="s">
        <v>95</v>
      </c>
      <c r="D19" s="152" t="s">
        <v>83</v>
      </c>
      <c r="E19" s="153">
        <v>425.2</v>
      </c>
      <c r="F19" s="153"/>
      <c r="G19" s="154">
        <f>E19*F19</f>
        <v>0</v>
      </c>
      <c r="H19" s="155">
        <v>0</v>
      </c>
      <c r="I19" s="155">
        <f>E19*H19</f>
        <v>0</v>
      </c>
      <c r="J19" s="155">
        <v>0</v>
      </c>
      <c r="K19" s="155">
        <f>E19*J19</f>
        <v>0</v>
      </c>
      <c r="Q19" s="148">
        <v>2</v>
      </c>
      <c r="AA19" s="125">
        <v>1</v>
      </c>
      <c r="AB19" s="125">
        <v>1</v>
      </c>
      <c r="AC19" s="125">
        <v>1</v>
      </c>
      <c r="BB19" s="125">
        <v>1</v>
      </c>
      <c r="BC19" s="125">
        <f>IF(BB19=1,G19,0)</f>
        <v>0</v>
      </c>
      <c r="BD19" s="125">
        <f>IF(BB19=2,G19,0)</f>
        <v>0</v>
      </c>
      <c r="BE19" s="125">
        <f>IF(BB19=3,G19,0)</f>
        <v>0</v>
      </c>
      <c r="BF19" s="125">
        <f>IF(BB19=4,G19,0)</f>
        <v>0</v>
      </c>
      <c r="BG19" s="125">
        <f>IF(BB19=5,G19,0)</f>
        <v>0</v>
      </c>
      <c r="CA19" s="125">
        <v>1</v>
      </c>
      <c r="CB19" s="125">
        <v>1</v>
      </c>
      <c r="CC19" s="148"/>
      <c r="CD19" s="148"/>
    </row>
    <row r="20" spans="1:82">
      <c r="A20" s="156"/>
      <c r="B20" s="157"/>
      <c r="C20" s="226" t="s">
        <v>96</v>
      </c>
      <c r="D20" s="227"/>
      <c r="E20" s="159">
        <v>425.2</v>
      </c>
      <c r="F20" s="160"/>
      <c r="G20" s="161"/>
      <c r="H20" s="162"/>
      <c r="I20" s="163"/>
      <c r="J20" s="162"/>
      <c r="K20" s="163"/>
      <c r="M20" s="158" t="s">
        <v>96</v>
      </c>
      <c r="O20" s="158"/>
      <c r="Q20" s="148"/>
    </row>
    <row r="21" spans="1:82">
      <c r="A21" s="149">
        <v>7</v>
      </c>
      <c r="B21" s="150" t="s">
        <v>97</v>
      </c>
      <c r="C21" s="151" t="s">
        <v>98</v>
      </c>
      <c r="D21" s="152" t="s">
        <v>83</v>
      </c>
      <c r="E21" s="153">
        <v>8504</v>
      </c>
      <c r="F21" s="153"/>
      <c r="G21" s="154">
        <f>E21*F21</f>
        <v>0</v>
      </c>
      <c r="H21" s="155">
        <v>0</v>
      </c>
      <c r="I21" s="155">
        <f>E21*H21</f>
        <v>0</v>
      </c>
      <c r="J21" s="155">
        <v>0</v>
      </c>
      <c r="K21" s="155">
        <f>E21*J21</f>
        <v>0</v>
      </c>
      <c r="Q21" s="148">
        <v>2</v>
      </c>
      <c r="AA21" s="125">
        <v>1</v>
      </c>
      <c r="AB21" s="125">
        <v>1</v>
      </c>
      <c r="AC21" s="125">
        <v>1</v>
      </c>
      <c r="BB21" s="125">
        <v>1</v>
      </c>
      <c r="BC21" s="125">
        <f>IF(BB21=1,G21,0)</f>
        <v>0</v>
      </c>
      <c r="BD21" s="125">
        <f>IF(BB21=2,G21,0)</f>
        <v>0</v>
      </c>
      <c r="BE21" s="125">
        <f>IF(BB21=3,G21,0)</f>
        <v>0</v>
      </c>
      <c r="BF21" s="125">
        <f>IF(BB21=4,G21,0)</f>
        <v>0</v>
      </c>
      <c r="BG21" s="125">
        <f>IF(BB21=5,G21,0)</f>
        <v>0</v>
      </c>
      <c r="CA21" s="125">
        <v>1</v>
      </c>
      <c r="CB21" s="125">
        <v>1</v>
      </c>
      <c r="CC21" s="148"/>
      <c r="CD21" s="148"/>
    </row>
    <row r="22" spans="1:82">
      <c r="A22" s="156"/>
      <c r="B22" s="157"/>
      <c r="C22" s="226" t="s">
        <v>99</v>
      </c>
      <c r="D22" s="227"/>
      <c r="E22" s="159">
        <v>8504</v>
      </c>
      <c r="F22" s="160"/>
      <c r="G22" s="161"/>
      <c r="H22" s="162"/>
      <c r="I22" s="163"/>
      <c r="J22" s="162"/>
      <c r="K22" s="163"/>
      <c r="M22" s="158" t="s">
        <v>99</v>
      </c>
      <c r="O22" s="158"/>
      <c r="Q22" s="148"/>
    </row>
    <row r="23" spans="1:82">
      <c r="A23" s="149">
        <v>8</v>
      </c>
      <c r="B23" s="150" t="s">
        <v>100</v>
      </c>
      <c r="C23" s="151" t="s">
        <v>101</v>
      </c>
      <c r="D23" s="152" t="s">
        <v>102</v>
      </c>
      <c r="E23" s="153">
        <v>4275.6000000000004</v>
      </c>
      <c r="F23" s="153"/>
      <c r="G23" s="154">
        <f>E23*F23</f>
        <v>0</v>
      </c>
      <c r="H23" s="155">
        <v>0</v>
      </c>
      <c r="I23" s="155">
        <f>E23*H23</f>
        <v>0</v>
      </c>
      <c r="J23" s="155">
        <v>0</v>
      </c>
      <c r="K23" s="155">
        <f>E23*J23</f>
        <v>0</v>
      </c>
      <c r="Q23" s="148">
        <v>2</v>
      </c>
      <c r="AA23" s="125">
        <v>1</v>
      </c>
      <c r="AB23" s="125">
        <v>1</v>
      </c>
      <c r="AC23" s="125">
        <v>1</v>
      </c>
      <c r="BB23" s="125">
        <v>1</v>
      </c>
      <c r="BC23" s="125">
        <f>IF(BB23=1,G23,0)</f>
        <v>0</v>
      </c>
      <c r="BD23" s="125">
        <f>IF(BB23=2,G23,0)</f>
        <v>0</v>
      </c>
      <c r="BE23" s="125">
        <f>IF(BB23=3,G23,0)</f>
        <v>0</v>
      </c>
      <c r="BF23" s="125">
        <f>IF(BB23=4,G23,0)</f>
        <v>0</v>
      </c>
      <c r="BG23" s="125">
        <f>IF(BB23=5,G23,0)</f>
        <v>0</v>
      </c>
      <c r="CA23" s="125">
        <v>1</v>
      </c>
      <c r="CB23" s="125">
        <v>1</v>
      </c>
      <c r="CC23" s="148"/>
      <c r="CD23" s="148"/>
    </row>
    <row r="24" spans="1:82">
      <c r="A24" s="156"/>
      <c r="B24" s="157"/>
      <c r="C24" s="226" t="s">
        <v>103</v>
      </c>
      <c r="D24" s="227"/>
      <c r="E24" s="159">
        <v>4184</v>
      </c>
      <c r="F24" s="160"/>
      <c r="G24" s="161"/>
      <c r="H24" s="162"/>
      <c r="I24" s="163"/>
      <c r="J24" s="162"/>
      <c r="K24" s="163"/>
      <c r="M24" s="158" t="s">
        <v>103</v>
      </c>
      <c r="O24" s="158"/>
      <c r="Q24" s="148"/>
    </row>
    <row r="25" spans="1:82">
      <c r="A25" s="156"/>
      <c r="B25" s="157"/>
      <c r="C25" s="226" t="s">
        <v>104</v>
      </c>
      <c r="D25" s="227"/>
      <c r="E25" s="159">
        <v>62.2</v>
      </c>
      <c r="F25" s="160"/>
      <c r="G25" s="161"/>
      <c r="H25" s="162"/>
      <c r="I25" s="163"/>
      <c r="J25" s="162"/>
      <c r="K25" s="163"/>
      <c r="M25" s="158" t="s">
        <v>104</v>
      </c>
      <c r="O25" s="158"/>
      <c r="Q25" s="148"/>
    </row>
    <row r="26" spans="1:82">
      <c r="A26" s="156"/>
      <c r="B26" s="157"/>
      <c r="C26" s="226" t="s">
        <v>105</v>
      </c>
      <c r="D26" s="227"/>
      <c r="E26" s="159">
        <v>29.4</v>
      </c>
      <c r="F26" s="160"/>
      <c r="G26" s="161"/>
      <c r="H26" s="162"/>
      <c r="I26" s="163"/>
      <c r="J26" s="162"/>
      <c r="K26" s="163"/>
      <c r="M26" s="158" t="s">
        <v>105</v>
      </c>
      <c r="O26" s="158"/>
      <c r="Q26" s="148"/>
    </row>
    <row r="27" spans="1:82">
      <c r="A27" s="149">
        <v>9</v>
      </c>
      <c r="B27" s="150" t="s">
        <v>106</v>
      </c>
      <c r="C27" s="151" t="s">
        <v>107</v>
      </c>
      <c r="D27" s="152" t="s">
        <v>83</v>
      </c>
      <c r="E27" s="153">
        <v>425.2</v>
      </c>
      <c r="F27" s="153"/>
      <c r="G27" s="154">
        <f>E27*F27</f>
        <v>0</v>
      </c>
      <c r="H27" s="155">
        <v>0</v>
      </c>
      <c r="I27" s="155">
        <f>E27*H27</f>
        <v>0</v>
      </c>
      <c r="J27" s="155">
        <v>0</v>
      </c>
      <c r="K27" s="155">
        <f>E27*J27</f>
        <v>0</v>
      </c>
      <c r="Q27" s="148">
        <v>2</v>
      </c>
      <c r="AA27" s="125">
        <v>1</v>
      </c>
      <c r="AB27" s="125">
        <v>1</v>
      </c>
      <c r="AC27" s="125">
        <v>1</v>
      </c>
      <c r="BB27" s="125">
        <v>1</v>
      </c>
      <c r="BC27" s="125">
        <f>IF(BB27=1,G27,0)</f>
        <v>0</v>
      </c>
      <c r="BD27" s="125">
        <f>IF(BB27=2,G27,0)</f>
        <v>0</v>
      </c>
      <c r="BE27" s="125">
        <f>IF(BB27=3,G27,0)</f>
        <v>0</v>
      </c>
      <c r="BF27" s="125">
        <f>IF(BB27=4,G27,0)</f>
        <v>0</v>
      </c>
      <c r="BG27" s="125">
        <f>IF(BB27=5,G27,0)</f>
        <v>0</v>
      </c>
      <c r="CA27" s="125">
        <v>1</v>
      </c>
      <c r="CB27" s="125">
        <v>1</v>
      </c>
      <c r="CC27" s="148"/>
      <c r="CD27" s="148"/>
    </row>
    <row r="28" spans="1:82">
      <c r="A28" s="156"/>
      <c r="B28" s="157"/>
      <c r="C28" s="226" t="s">
        <v>96</v>
      </c>
      <c r="D28" s="227"/>
      <c r="E28" s="159">
        <v>425.2</v>
      </c>
      <c r="F28" s="160"/>
      <c r="G28" s="161"/>
      <c r="H28" s="162"/>
      <c r="I28" s="163"/>
      <c r="J28" s="162"/>
      <c r="K28" s="163"/>
      <c r="M28" s="158" t="s">
        <v>96</v>
      </c>
      <c r="O28" s="158"/>
      <c r="Q28" s="148"/>
    </row>
    <row r="29" spans="1:82">
      <c r="A29" s="164"/>
      <c r="B29" s="165" t="s">
        <v>75</v>
      </c>
      <c r="C29" s="166" t="str">
        <f>CONCATENATE(B10," ",C10)</f>
        <v>1 Zemní práce</v>
      </c>
      <c r="D29" s="167"/>
      <c r="E29" s="168"/>
      <c r="F29" s="169"/>
      <c r="G29" s="170">
        <f>SUM(G10:G28)</f>
        <v>0</v>
      </c>
      <c r="H29" s="171"/>
      <c r="I29" s="172">
        <f>SUM(I10:I28)</f>
        <v>0</v>
      </c>
      <c r="J29" s="171"/>
      <c r="K29" s="172">
        <f>SUM(K10:K28)</f>
        <v>0</v>
      </c>
      <c r="Q29" s="148">
        <v>4</v>
      </c>
      <c r="BC29" s="173">
        <f>SUM(BC10:BC28)</f>
        <v>0</v>
      </c>
      <c r="BD29" s="173">
        <f>SUM(BD10:BD28)</f>
        <v>0</v>
      </c>
      <c r="BE29" s="173">
        <f>SUM(BE10:BE28)</f>
        <v>0</v>
      </c>
      <c r="BF29" s="173">
        <f>SUM(BF10:BF28)</f>
        <v>0</v>
      </c>
      <c r="BG29" s="173">
        <f>SUM(BG10:BG28)</f>
        <v>0</v>
      </c>
    </row>
    <row r="30" spans="1:82">
      <c r="A30" s="140" t="s">
        <v>72</v>
      </c>
      <c r="B30" s="141" t="s">
        <v>108</v>
      </c>
      <c r="C30" s="142" t="s">
        <v>109</v>
      </c>
      <c r="D30" s="143"/>
      <c r="E30" s="144"/>
      <c r="F30" s="144"/>
      <c r="G30" s="145"/>
      <c r="H30" s="146"/>
      <c r="I30" s="147"/>
      <c r="J30" s="146"/>
      <c r="K30" s="147"/>
      <c r="Q30" s="148">
        <v>1</v>
      </c>
    </row>
    <row r="31" spans="1:82">
      <c r="A31" s="149">
        <v>10</v>
      </c>
      <c r="B31" s="150" t="s">
        <v>110</v>
      </c>
      <c r="C31" s="151" t="s">
        <v>111</v>
      </c>
      <c r="D31" s="152" t="s">
        <v>102</v>
      </c>
      <c r="E31" s="153">
        <v>29.4</v>
      </c>
      <c r="F31" s="153"/>
      <c r="G31" s="154">
        <f>E31*F31</f>
        <v>0</v>
      </c>
      <c r="H31" s="155">
        <v>0.27994000000000002</v>
      </c>
      <c r="I31" s="155">
        <f>E31*H31</f>
        <v>8.2302359999999997</v>
      </c>
      <c r="J31" s="155">
        <v>0</v>
      </c>
      <c r="K31" s="155">
        <f>E31*J31</f>
        <v>0</v>
      </c>
      <c r="Q31" s="148">
        <v>2</v>
      </c>
      <c r="AA31" s="125">
        <v>1</v>
      </c>
      <c r="AB31" s="125">
        <v>1</v>
      </c>
      <c r="AC31" s="125">
        <v>1</v>
      </c>
      <c r="BB31" s="125">
        <v>1</v>
      </c>
      <c r="BC31" s="125">
        <f>IF(BB31=1,G31,0)</f>
        <v>0</v>
      </c>
      <c r="BD31" s="125">
        <f>IF(BB31=2,G31,0)</f>
        <v>0</v>
      </c>
      <c r="BE31" s="125">
        <f>IF(BB31=3,G31,0)</f>
        <v>0</v>
      </c>
      <c r="BF31" s="125">
        <f>IF(BB31=4,G31,0)</f>
        <v>0</v>
      </c>
      <c r="BG31" s="125">
        <f>IF(BB31=5,G31,0)</f>
        <v>0</v>
      </c>
      <c r="CA31" s="125">
        <v>1</v>
      </c>
      <c r="CB31" s="125">
        <v>1</v>
      </c>
      <c r="CC31" s="148"/>
      <c r="CD31" s="148"/>
    </row>
    <row r="32" spans="1:82">
      <c r="A32" s="156"/>
      <c r="B32" s="157"/>
      <c r="C32" s="226" t="s">
        <v>105</v>
      </c>
      <c r="D32" s="227"/>
      <c r="E32" s="159">
        <v>29.4</v>
      </c>
      <c r="F32" s="160"/>
      <c r="G32" s="161"/>
      <c r="H32" s="162"/>
      <c r="I32" s="163"/>
      <c r="J32" s="162"/>
      <c r="K32" s="163"/>
      <c r="M32" s="158" t="s">
        <v>105</v>
      </c>
      <c r="O32" s="158"/>
      <c r="Q32" s="148"/>
    </row>
    <row r="33" spans="1:82">
      <c r="A33" s="184">
        <v>11</v>
      </c>
      <c r="B33" s="185" t="s">
        <v>112</v>
      </c>
      <c r="C33" s="186" t="s">
        <v>113</v>
      </c>
      <c r="D33" s="187" t="s">
        <v>102</v>
      </c>
      <c r="E33" s="188">
        <v>3235.49</v>
      </c>
      <c r="F33" s="188"/>
      <c r="G33" s="189">
        <f>E33*F33</f>
        <v>0</v>
      </c>
      <c r="H33" s="190">
        <v>0.33445999999999998</v>
      </c>
      <c r="I33" s="190">
        <f>E33*H33</f>
        <v>1082.1419853999998</v>
      </c>
      <c r="J33" s="155">
        <v>0</v>
      </c>
      <c r="K33" s="155">
        <f>E33*J33</f>
        <v>0</v>
      </c>
      <c r="Q33" s="148">
        <v>2</v>
      </c>
      <c r="AA33" s="125">
        <v>1</v>
      </c>
      <c r="AB33" s="125">
        <v>1</v>
      </c>
      <c r="AC33" s="125">
        <v>1</v>
      </c>
      <c r="BB33" s="125">
        <v>1</v>
      </c>
      <c r="BC33" s="125">
        <f>IF(BB33=1,G33,0)</f>
        <v>0</v>
      </c>
      <c r="BD33" s="125">
        <f>IF(BB33=2,G33,0)</f>
        <v>0</v>
      </c>
      <c r="BE33" s="125">
        <f>IF(BB33=3,G33,0)</f>
        <v>0</v>
      </c>
      <c r="BF33" s="125">
        <f>IF(BB33=4,G33,0)</f>
        <v>0</v>
      </c>
      <c r="BG33" s="125">
        <f>IF(BB33=5,G33,0)</f>
        <v>0</v>
      </c>
      <c r="CA33" s="125">
        <v>1</v>
      </c>
      <c r="CB33" s="125">
        <v>1</v>
      </c>
      <c r="CC33" s="148"/>
      <c r="CD33" s="148"/>
    </row>
    <row r="34" spans="1:82">
      <c r="A34" s="191"/>
      <c r="B34" s="192"/>
      <c r="C34" s="224" t="s">
        <v>244</v>
      </c>
      <c r="D34" s="225"/>
      <c r="E34" s="193">
        <v>3173.29</v>
      </c>
      <c r="F34" s="194"/>
      <c r="G34" s="195"/>
      <c r="H34" s="196"/>
      <c r="I34" s="197"/>
      <c r="J34" s="162"/>
      <c r="K34" s="163"/>
      <c r="M34" s="158" t="s">
        <v>103</v>
      </c>
      <c r="O34" s="158"/>
      <c r="Q34" s="148"/>
    </row>
    <row r="35" spans="1:82">
      <c r="A35" s="191"/>
      <c r="B35" s="192"/>
      <c r="C35" s="224" t="s">
        <v>114</v>
      </c>
      <c r="D35" s="225"/>
      <c r="E35" s="193">
        <v>62.2</v>
      </c>
      <c r="F35" s="194"/>
      <c r="G35" s="195"/>
      <c r="H35" s="196"/>
      <c r="I35" s="197"/>
      <c r="J35" s="162"/>
      <c r="K35" s="163"/>
      <c r="M35" s="158" t="s">
        <v>114</v>
      </c>
      <c r="O35" s="158"/>
      <c r="Q35" s="148"/>
    </row>
    <row r="36" spans="1:82">
      <c r="A36" s="184">
        <v>12</v>
      </c>
      <c r="B36" s="185" t="s">
        <v>115</v>
      </c>
      <c r="C36" s="186" t="s">
        <v>116</v>
      </c>
      <c r="D36" s="187" t="s">
        <v>102</v>
      </c>
      <c r="E36" s="188">
        <v>2884.3</v>
      </c>
      <c r="F36" s="188"/>
      <c r="G36" s="189">
        <f>E36*F36</f>
        <v>0</v>
      </c>
      <c r="H36" s="190">
        <v>0.21099999999999999</v>
      </c>
      <c r="I36" s="190">
        <f>E36*H36</f>
        <v>608.58730000000003</v>
      </c>
      <c r="J36" s="155">
        <v>0</v>
      </c>
      <c r="K36" s="155">
        <f>E36*J36</f>
        <v>0</v>
      </c>
      <c r="Q36" s="148">
        <v>2</v>
      </c>
      <c r="AA36" s="125">
        <v>1</v>
      </c>
      <c r="AB36" s="125">
        <v>1</v>
      </c>
      <c r="AC36" s="125">
        <v>1</v>
      </c>
      <c r="BB36" s="125">
        <v>1</v>
      </c>
      <c r="BC36" s="125">
        <f>IF(BB36=1,G36,0)</f>
        <v>0</v>
      </c>
      <c r="BD36" s="125">
        <f>IF(BB36=2,G36,0)</f>
        <v>0</v>
      </c>
      <c r="BE36" s="125">
        <f>IF(BB36=3,G36,0)</f>
        <v>0</v>
      </c>
      <c r="BF36" s="125">
        <f>IF(BB36=4,G36,0)</f>
        <v>0</v>
      </c>
      <c r="BG36" s="125">
        <f>IF(BB36=5,G36,0)</f>
        <v>0</v>
      </c>
      <c r="CA36" s="125">
        <v>1</v>
      </c>
      <c r="CB36" s="125">
        <v>1</v>
      </c>
      <c r="CC36" s="148"/>
      <c r="CD36" s="148"/>
    </row>
    <row r="37" spans="1:82">
      <c r="A37" s="191"/>
      <c r="B37" s="192"/>
      <c r="C37" s="224" t="s">
        <v>245</v>
      </c>
      <c r="D37" s="225"/>
      <c r="E37" s="193">
        <v>2884.3</v>
      </c>
      <c r="F37" s="194"/>
      <c r="G37" s="195"/>
      <c r="H37" s="196"/>
      <c r="I37" s="197"/>
      <c r="J37" s="162"/>
      <c r="K37" s="163"/>
      <c r="M37" s="158" t="s">
        <v>117</v>
      </c>
      <c r="O37" s="158"/>
      <c r="Q37" s="148"/>
    </row>
    <row r="38" spans="1:82">
      <c r="A38" s="184">
        <v>13</v>
      </c>
      <c r="B38" s="185" t="s">
        <v>118</v>
      </c>
      <c r="C38" s="186" t="s">
        <v>119</v>
      </c>
      <c r="D38" s="187" t="s">
        <v>102</v>
      </c>
      <c r="E38" s="188">
        <v>3203.18</v>
      </c>
      <c r="F38" s="188"/>
      <c r="G38" s="189">
        <f>E38*F38</f>
        <v>0</v>
      </c>
      <c r="H38" s="190">
        <v>0.51085999999999998</v>
      </c>
      <c r="I38" s="190">
        <f>E38*H38</f>
        <v>1636.3765347999999</v>
      </c>
      <c r="J38" s="155">
        <v>0</v>
      </c>
      <c r="K38" s="155">
        <f>E38*J38</f>
        <v>0</v>
      </c>
      <c r="Q38" s="148">
        <v>2</v>
      </c>
      <c r="AA38" s="125">
        <v>1</v>
      </c>
      <c r="AB38" s="125">
        <v>1</v>
      </c>
      <c r="AC38" s="125">
        <v>1</v>
      </c>
      <c r="BB38" s="125">
        <v>1</v>
      </c>
      <c r="BC38" s="125">
        <f>IF(BB38=1,G38,0)</f>
        <v>0</v>
      </c>
      <c r="BD38" s="125">
        <f>IF(BB38=2,G38,0)</f>
        <v>0</v>
      </c>
      <c r="BE38" s="125">
        <f>IF(BB38=3,G38,0)</f>
        <v>0</v>
      </c>
      <c r="BF38" s="125">
        <f>IF(BB38=4,G38,0)</f>
        <v>0</v>
      </c>
      <c r="BG38" s="125">
        <f>IF(BB38=5,G38,0)</f>
        <v>0</v>
      </c>
      <c r="CA38" s="125">
        <v>1</v>
      </c>
      <c r="CB38" s="125">
        <v>1</v>
      </c>
      <c r="CC38" s="148"/>
      <c r="CD38" s="148"/>
    </row>
    <row r="39" spans="1:82">
      <c r="A39" s="191"/>
      <c r="B39" s="192"/>
      <c r="C39" s="224" t="s">
        <v>248</v>
      </c>
      <c r="D39" s="225"/>
      <c r="E39" s="193">
        <v>3140.98</v>
      </c>
      <c r="F39" s="194"/>
      <c r="G39" s="195"/>
      <c r="H39" s="196"/>
      <c r="I39" s="197"/>
      <c r="J39" s="162"/>
      <c r="K39" s="163"/>
      <c r="M39" s="158" t="s">
        <v>120</v>
      </c>
      <c r="O39" s="158"/>
      <c r="Q39" s="148"/>
    </row>
    <row r="40" spans="1:82">
      <c r="A40" s="191"/>
      <c r="B40" s="192"/>
      <c r="C40" s="224" t="s">
        <v>104</v>
      </c>
      <c r="D40" s="225"/>
      <c r="E40" s="193">
        <v>62.2</v>
      </c>
      <c r="F40" s="194"/>
      <c r="G40" s="195"/>
      <c r="H40" s="196"/>
      <c r="I40" s="197"/>
      <c r="J40" s="162"/>
      <c r="K40" s="163"/>
      <c r="M40" s="158" t="s">
        <v>104</v>
      </c>
      <c r="O40" s="158"/>
      <c r="Q40" s="148"/>
    </row>
    <row r="41" spans="1:82">
      <c r="A41" s="184">
        <v>14</v>
      </c>
      <c r="B41" s="185" t="s">
        <v>121</v>
      </c>
      <c r="C41" s="186" t="s">
        <v>122</v>
      </c>
      <c r="D41" s="187" t="s">
        <v>102</v>
      </c>
      <c r="E41" s="188">
        <v>2884.3</v>
      </c>
      <c r="F41" s="188"/>
      <c r="G41" s="189">
        <f>E41*F41</f>
        <v>0</v>
      </c>
      <c r="H41" s="190">
        <v>0.10373</v>
      </c>
      <c r="I41" s="190">
        <f>E41*H41</f>
        <v>299.18843900000002</v>
      </c>
      <c r="J41" s="155">
        <v>0</v>
      </c>
      <c r="K41" s="155">
        <f>E41*J41</f>
        <v>0</v>
      </c>
      <c r="Q41" s="148">
        <v>2</v>
      </c>
      <c r="AA41" s="125">
        <v>1</v>
      </c>
      <c r="AB41" s="125">
        <v>1</v>
      </c>
      <c r="AC41" s="125">
        <v>1</v>
      </c>
      <c r="BB41" s="125">
        <v>1</v>
      </c>
      <c r="BC41" s="125">
        <f>IF(BB41=1,G41,0)</f>
        <v>0</v>
      </c>
      <c r="BD41" s="125">
        <f>IF(BB41=2,G41,0)</f>
        <v>0</v>
      </c>
      <c r="BE41" s="125">
        <f>IF(BB41=3,G41,0)</f>
        <v>0</v>
      </c>
      <c r="BF41" s="125">
        <f>IF(BB41=4,G41,0)</f>
        <v>0</v>
      </c>
      <c r="BG41" s="125">
        <f>IF(BB41=5,G41,0)</f>
        <v>0</v>
      </c>
      <c r="CA41" s="125">
        <v>1</v>
      </c>
      <c r="CB41" s="125">
        <v>1</v>
      </c>
      <c r="CC41" s="148"/>
      <c r="CD41" s="148"/>
    </row>
    <row r="42" spans="1:82">
      <c r="A42" s="191"/>
      <c r="B42" s="192"/>
      <c r="C42" s="224" t="s">
        <v>247</v>
      </c>
      <c r="D42" s="225"/>
      <c r="E42" s="193">
        <v>2884.3</v>
      </c>
      <c r="F42" s="194"/>
      <c r="G42" s="195"/>
      <c r="H42" s="196"/>
      <c r="I42" s="197"/>
      <c r="J42" s="162"/>
      <c r="K42" s="163"/>
      <c r="M42" s="158" t="s">
        <v>123</v>
      </c>
      <c r="O42" s="158"/>
      <c r="Q42" s="148"/>
    </row>
    <row r="43" spans="1:82">
      <c r="A43" s="149">
        <v>15</v>
      </c>
      <c r="B43" s="150" t="s">
        <v>124</v>
      </c>
      <c r="C43" s="151" t="s">
        <v>125</v>
      </c>
      <c r="D43" s="152" t="s">
        <v>102</v>
      </c>
      <c r="E43" s="153">
        <v>230.1</v>
      </c>
      <c r="F43" s="153"/>
      <c r="G43" s="154">
        <f>E43*F43</f>
        <v>0</v>
      </c>
      <c r="H43" s="155">
        <v>0.12966</v>
      </c>
      <c r="I43" s="155">
        <f>E43*H43</f>
        <v>29.834765999999998</v>
      </c>
      <c r="J43" s="155">
        <v>0</v>
      </c>
      <c r="K43" s="155">
        <f>E43*J43</f>
        <v>0</v>
      </c>
      <c r="Q43" s="148">
        <v>2</v>
      </c>
      <c r="AA43" s="125">
        <v>1</v>
      </c>
      <c r="AB43" s="125">
        <v>1</v>
      </c>
      <c r="AC43" s="125">
        <v>1</v>
      </c>
      <c r="BB43" s="125">
        <v>1</v>
      </c>
      <c r="BC43" s="125">
        <f>IF(BB43=1,G43,0)</f>
        <v>0</v>
      </c>
      <c r="BD43" s="125">
        <f>IF(BB43=2,G43,0)</f>
        <v>0</v>
      </c>
      <c r="BE43" s="125">
        <f>IF(BB43=3,G43,0)</f>
        <v>0</v>
      </c>
      <c r="BF43" s="125">
        <f>IF(BB43=4,G43,0)</f>
        <v>0</v>
      </c>
      <c r="BG43" s="125">
        <f>IF(BB43=5,G43,0)</f>
        <v>0</v>
      </c>
      <c r="CA43" s="125">
        <v>1</v>
      </c>
      <c r="CB43" s="125">
        <v>1</v>
      </c>
      <c r="CC43" s="148"/>
      <c r="CD43" s="148"/>
    </row>
    <row r="44" spans="1:82">
      <c r="A44" s="156"/>
      <c r="B44" s="157"/>
      <c r="C44" s="226" t="s">
        <v>126</v>
      </c>
      <c r="D44" s="227"/>
      <c r="E44" s="159">
        <v>230.1</v>
      </c>
      <c r="F44" s="160"/>
      <c r="G44" s="161"/>
      <c r="H44" s="162"/>
      <c r="I44" s="163"/>
      <c r="J44" s="162"/>
      <c r="K44" s="163"/>
      <c r="M44" s="158" t="s">
        <v>126</v>
      </c>
      <c r="O44" s="158"/>
      <c r="Q44" s="148"/>
    </row>
    <row r="45" spans="1:82">
      <c r="A45" s="184">
        <v>16</v>
      </c>
      <c r="B45" s="185" t="s">
        <v>127</v>
      </c>
      <c r="C45" s="186" t="s">
        <v>128</v>
      </c>
      <c r="D45" s="187" t="s">
        <v>102</v>
      </c>
      <c r="E45" s="193">
        <v>2884.3</v>
      </c>
      <c r="F45" s="188"/>
      <c r="G45" s="189">
        <f>E45*F45</f>
        <v>0</v>
      </c>
      <c r="H45" s="190">
        <v>0.15559000000000001</v>
      </c>
      <c r="I45" s="190">
        <f>E45*H45</f>
        <v>448.76823700000006</v>
      </c>
      <c r="J45" s="155">
        <v>0</v>
      </c>
      <c r="K45" s="155">
        <f>E45*J45</f>
        <v>0</v>
      </c>
      <c r="Q45" s="148">
        <v>2</v>
      </c>
      <c r="AA45" s="125">
        <v>1</v>
      </c>
      <c r="AB45" s="125">
        <v>1</v>
      </c>
      <c r="AC45" s="125">
        <v>1</v>
      </c>
      <c r="BB45" s="125">
        <v>1</v>
      </c>
      <c r="BC45" s="125">
        <f>IF(BB45=1,G45,0)</f>
        <v>0</v>
      </c>
      <c r="BD45" s="125">
        <f>IF(BB45=2,G45,0)</f>
        <v>0</v>
      </c>
      <c r="BE45" s="125">
        <f>IF(BB45=3,G45,0)</f>
        <v>0</v>
      </c>
      <c r="BF45" s="125">
        <f>IF(BB45=4,G45,0)</f>
        <v>0</v>
      </c>
      <c r="BG45" s="125">
        <f>IF(BB45=5,G45,0)</f>
        <v>0</v>
      </c>
      <c r="CA45" s="125">
        <v>1</v>
      </c>
      <c r="CB45" s="125">
        <v>1</v>
      </c>
      <c r="CC45" s="148"/>
      <c r="CD45" s="148"/>
    </row>
    <row r="46" spans="1:82">
      <c r="A46" s="191"/>
      <c r="B46" s="192"/>
      <c r="C46" s="224" t="s">
        <v>245</v>
      </c>
      <c r="D46" s="225"/>
      <c r="E46" s="193">
        <v>2884.3</v>
      </c>
      <c r="F46" s="194"/>
      <c r="G46" s="195"/>
      <c r="H46" s="196"/>
      <c r="I46" s="197"/>
      <c r="J46" s="162"/>
      <c r="K46" s="163"/>
      <c r="M46" s="158" t="s">
        <v>117</v>
      </c>
      <c r="O46" s="158"/>
      <c r="Q46" s="148"/>
    </row>
    <row r="47" spans="1:82">
      <c r="A47" s="149">
        <v>17</v>
      </c>
      <c r="B47" s="150" t="s">
        <v>129</v>
      </c>
      <c r="C47" s="151" t="s">
        <v>130</v>
      </c>
      <c r="D47" s="152" t="s">
        <v>102</v>
      </c>
      <c r="E47" s="153">
        <v>29.4</v>
      </c>
      <c r="F47" s="153"/>
      <c r="G47" s="154">
        <f>E47*F47</f>
        <v>0</v>
      </c>
      <c r="H47" s="155">
        <v>7.3899999999999993E-2</v>
      </c>
      <c r="I47" s="155">
        <f>E47*H47</f>
        <v>2.1726599999999996</v>
      </c>
      <c r="J47" s="155">
        <v>0</v>
      </c>
      <c r="K47" s="155">
        <f>E47*J47</f>
        <v>0</v>
      </c>
      <c r="Q47" s="148">
        <v>2</v>
      </c>
      <c r="AA47" s="125">
        <v>1</v>
      </c>
      <c r="AB47" s="125">
        <v>1</v>
      </c>
      <c r="AC47" s="125">
        <v>1</v>
      </c>
      <c r="BB47" s="125">
        <v>1</v>
      </c>
      <c r="BC47" s="125">
        <f>IF(BB47=1,G47,0)</f>
        <v>0</v>
      </c>
      <c r="BD47" s="125">
        <f>IF(BB47=2,G47,0)</f>
        <v>0</v>
      </c>
      <c r="BE47" s="125">
        <f>IF(BB47=3,G47,0)</f>
        <v>0</v>
      </c>
      <c r="BF47" s="125">
        <f>IF(BB47=4,G47,0)</f>
        <v>0</v>
      </c>
      <c r="BG47" s="125">
        <f>IF(BB47=5,G47,0)</f>
        <v>0</v>
      </c>
      <c r="CA47" s="125">
        <v>1</v>
      </c>
      <c r="CB47" s="125">
        <v>1</v>
      </c>
      <c r="CC47" s="148"/>
      <c r="CD47" s="148"/>
    </row>
    <row r="48" spans="1:82">
      <c r="A48" s="156"/>
      <c r="B48" s="157"/>
      <c r="C48" s="226" t="s">
        <v>131</v>
      </c>
      <c r="D48" s="227"/>
      <c r="E48" s="159">
        <v>29.4</v>
      </c>
      <c r="F48" s="160"/>
      <c r="G48" s="161"/>
      <c r="H48" s="162"/>
      <c r="I48" s="163"/>
      <c r="J48" s="162"/>
      <c r="K48" s="163"/>
      <c r="M48" s="158" t="s">
        <v>131</v>
      </c>
      <c r="O48" s="158"/>
      <c r="Q48" s="148"/>
    </row>
    <row r="49" spans="1:82">
      <c r="A49" s="149">
        <v>18</v>
      </c>
      <c r="B49" s="150" t="s">
        <v>132</v>
      </c>
      <c r="C49" s="151" t="s">
        <v>133</v>
      </c>
      <c r="D49" s="152" t="s">
        <v>102</v>
      </c>
      <c r="E49" s="153">
        <v>54.4</v>
      </c>
      <c r="F49" s="153"/>
      <c r="G49" s="154">
        <f>E49*F49</f>
        <v>0</v>
      </c>
      <c r="H49" s="155">
        <v>7.3899999999999993E-2</v>
      </c>
      <c r="I49" s="155">
        <f>E49*H49</f>
        <v>4.0201599999999997</v>
      </c>
      <c r="J49" s="155">
        <v>0</v>
      </c>
      <c r="K49" s="155">
        <f>E49*J49</f>
        <v>0</v>
      </c>
      <c r="Q49" s="148">
        <v>2</v>
      </c>
      <c r="AA49" s="125">
        <v>1</v>
      </c>
      <c r="AB49" s="125">
        <v>1</v>
      </c>
      <c r="AC49" s="125">
        <v>1</v>
      </c>
      <c r="BB49" s="125">
        <v>1</v>
      </c>
      <c r="BC49" s="125">
        <f>IF(BB49=1,G49,0)</f>
        <v>0</v>
      </c>
      <c r="BD49" s="125">
        <f>IF(BB49=2,G49,0)</f>
        <v>0</v>
      </c>
      <c r="BE49" s="125">
        <f>IF(BB49=3,G49,0)</f>
        <v>0</v>
      </c>
      <c r="BF49" s="125">
        <f>IF(BB49=4,G49,0)</f>
        <v>0</v>
      </c>
      <c r="BG49" s="125">
        <f>IF(BB49=5,G49,0)</f>
        <v>0</v>
      </c>
      <c r="CA49" s="125">
        <v>1</v>
      </c>
      <c r="CB49" s="125">
        <v>1</v>
      </c>
      <c r="CC49" s="148"/>
      <c r="CD49" s="148"/>
    </row>
    <row r="50" spans="1:82">
      <c r="A50" s="156"/>
      <c r="B50" s="157"/>
      <c r="C50" s="226" t="s">
        <v>134</v>
      </c>
      <c r="D50" s="227"/>
      <c r="E50" s="159">
        <v>54.4</v>
      </c>
      <c r="F50" s="160"/>
      <c r="G50" s="161"/>
      <c r="H50" s="162"/>
      <c r="I50" s="163"/>
      <c r="J50" s="162"/>
      <c r="K50" s="163"/>
      <c r="M50" s="158" t="s">
        <v>134</v>
      </c>
      <c r="O50" s="158"/>
      <c r="Q50" s="148"/>
    </row>
    <row r="51" spans="1:82">
      <c r="A51" s="149">
        <v>19</v>
      </c>
      <c r="B51" s="150" t="s">
        <v>135</v>
      </c>
      <c r="C51" s="151" t="s">
        <v>136</v>
      </c>
      <c r="D51" s="152" t="s">
        <v>102</v>
      </c>
      <c r="E51" s="153">
        <v>7.8</v>
      </c>
      <c r="F51" s="153"/>
      <c r="G51" s="154">
        <f>E51*F51</f>
        <v>0</v>
      </c>
      <c r="H51" s="155">
        <v>0.14957999999999999</v>
      </c>
      <c r="I51" s="155">
        <f>E51*H51</f>
        <v>1.1667239999999999</v>
      </c>
      <c r="J51" s="155">
        <v>0</v>
      </c>
      <c r="K51" s="155">
        <f>E51*J51</f>
        <v>0</v>
      </c>
      <c r="Q51" s="148">
        <v>2</v>
      </c>
      <c r="AA51" s="125">
        <v>1</v>
      </c>
      <c r="AB51" s="125">
        <v>1</v>
      </c>
      <c r="AC51" s="125">
        <v>1</v>
      </c>
      <c r="BB51" s="125">
        <v>1</v>
      </c>
      <c r="BC51" s="125">
        <f>IF(BB51=1,G51,0)</f>
        <v>0</v>
      </c>
      <c r="BD51" s="125">
        <f>IF(BB51=2,G51,0)</f>
        <v>0</v>
      </c>
      <c r="BE51" s="125">
        <f>IF(BB51=3,G51,0)</f>
        <v>0</v>
      </c>
      <c r="BF51" s="125">
        <f>IF(BB51=4,G51,0)</f>
        <v>0</v>
      </c>
      <c r="BG51" s="125">
        <f>IF(BB51=5,G51,0)</f>
        <v>0</v>
      </c>
      <c r="CA51" s="125">
        <v>1</v>
      </c>
      <c r="CB51" s="125">
        <v>1</v>
      </c>
      <c r="CC51" s="148"/>
      <c r="CD51" s="148"/>
    </row>
    <row r="52" spans="1:82">
      <c r="A52" s="156"/>
      <c r="B52" s="157"/>
      <c r="C52" s="226" t="s">
        <v>137</v>
      </c>
      <c r="D52" s="227"/>
      <c r="E52" s="159">
        <v>7.8</v>
      </c>
      <c r="F52" s="160"/>
      <c r="G52" s="161"/>
      <c r="H52" s="162"/>
      <c r="I52" s="163"/>
      <c r="J52" s="162"/>
      <c r="K52" s="163"/>
      <c r="M52" s="158" t="s">
        <v>137</v>
      </c>
      <c r="O52" s="158"/>
      <c r="Q52" s="148"/>
    </row>
    <row r="53" spans="1:82">
      <c r="A53" s="149">
        <v>20</v>
      </c>
      <c r="B53" s="150" t="s">
        <v>138</v>
      </c>
      <c r="C53" s="151" t="s">
        <v>139</v>
      </c>
      <c r="D53" s="152" t="s">
        <v>102</v>
      </c>
      <c r="E53" s="153">
        <v>6</v>
      </c>
      <c r="F53" s="153"/>
      <c r="G53" s="154">
        <f>E53*F53</f>
        <v>0</v>
      </c>
      <c r="H53" s="155">
        <v>7.1999999999999995E-2</v>
      </c>
      <c r="I53" s="155">
        <f>E53*H53</f>
        <v>0.43199999999999994</v>
      </c>
      <c r="J53" s="155">
        <v>0</v>
      </c>
      <c r="K53" s="155">
        <f>E53*J53</f>
        <v>0</v>
      </c>
      <c r="Q53" s="148">
        <v>2</v>
      </c>
      <c r="AA53" s="125">
        <v>1</v>
      </c>
      <c r="AB53" s="125">
        <v>0</v>
      </c>
      <c r="AC53" s="125">
        <v>0</v>
      </c>
      <c r="BB53" s="125">
        <v>1</v>
      </c>
      <c r="BC53" s="125">
        <f>IF(BB53=1,G53,0)</f>
        <v>0</v>
      </c>
      <c r="BD53" s="125">
        <f>IF(BB53=2,G53,0)</f>
        <v>0</v>
      </c>
      <c r="BE53" s="125">
        <f>IF(BB53=3,G53,0)</f>
        <v>0</v>
      </c>
      <c r="BF53" s="125">
        <f>IF(BB53=4,G53,0)</f>
        <v>0</v>
      </c>
      <c r="BG53" s="125">
        <f>IF(BB53=5,G53,0)</f>
        <v>0</v>
      </c>
      <c r="CA53" s="125">
        <v>1</v>
      </c>
      <c r="CB53" s="125">
        <v>0</v>
      </c>
      <c r="CC53" s="148"/>
      <c r="CD53" s="148"/>
    </row>
    <row r="54" spans="1:82">
      <c r="A54" s="156"/>
      <c r="B54" s="157"/>
      <c r="C54" s="226" t="s">
        <v>140</v>
      </c>
      <c r="D54" s="227"/>
      <c r="E54" s="159">
        <v>6</v>
      </c>
      <c r="F54" s="160"/>
      <c r="G54" s="161"/>
      <c r="H54" s="162"/>
      <c r="I54" s="163"/>
      <c r="J54" s="162"/>
      <c r="K54" s="163"/>
      <c r="M54" s="158" t="s">
        <v>140</v>
      </c>
      <c r="O54" s="158"/>
      <c r="Q54" s="148"/>
    </row>
    <row r="55" spans="1:82">
      <c r="A55" s="184">
        <v>21</v>
      </c>
      <c r="B55" s="185" t="s">
        <v>141</v>
      </c>
      <c r="C55" s="186" t="s">
        <v>142</v>
      </c>
      <c r="D55" s="187" t="s">
        <v>102</v>
      </c>
      <c r="E55" s="188">
        <v>3114</v>
      </c>
      <c r="F55" s="188"/>
      <c r="G55" s="189">
        <f>E55*F55</f>
        <v>0</v>
      </c>
      <c r="H55" s="190">
        <v>6.0999999999999997E-4</v>
      </c>
      <c r="I55" s="190">
        <f>E55*H55</f>
        <v>1.89954</v>
      </c>
      <c r="J55" s="155">
        <v>0</v>
      </c>
      <c r="K55" s="155">
        <f>E55*J55</f>
        <v>0</v>
      </c>
      <c r="Q55" s="148">
        <v>2</v>
      </c>
      <c r="AA55" s="125">
        <v>12</v>
      </c>
      <c r="AB55" s="125">
        <v>0</v>
      </c>
      <c r="AC55" s="125">
        <v>29</v>
      </c>
      <c r="BB55" s="125">
        <v>1</v>
      </c>
      <c r="BC55" s="125">
        <f>IF(BB55=1,G55,0)</f>
        <v>0</v>
      </c>
      <c r="BD55" s="125">
        <f>IF(BB55=2,G55,0)</f>
        <v>0</v>
      </c>
      <c r="BE55" s="125">
        <f>IF(BB55=3,G55,0)</f>
        <v>0</v>
      </c>
      <c r="BF55" s="125">
        <f>IF(BB55=4,G55,0)</f>
        <v>0</v>
      </c>
      <c r="BG55" s="125">
        <f>IF(BB55=5,G55,0)</f>
        <v>0</v>
      </c>
      <c r="CA55" s="125">
        <v>12</v>
      </c>
      <c r="CB55" s="125">
        <v>0</v>
      </c>
      <c r="CC55" s="148"/>
      <c r="CD55" s="148"/>
    </row>
    <row r="56" spans="1:82">
      <c r="A56" s="191"/>
      <c r="B56" s="192"/>
      <c r="C56" s="224" t="s">
        <v>246</v>
      </c>
      <c r="D56" s="225"/>
      <c r="E56" s="193">
        <v>3114</v>
      </c>
      <c r="F56" s="194"/>
      <c r="G56" s="195"/>
      <c r="H56" s="196"/>
      <c r="I56" s="197"/>
      <c r="J56" s="162"/>
      <c r="K56" s="163"/>
      <c r="M56" s="158" t="s">
        <v>143</v>
      </c>
      <c r="O56" s="158"/>
      <c r="Q56" s="148"/>
    </row>
    <row r="57" spans="1:82">
      <c r="A57" s="184">
        <v>22</v>
      </c>
      <c r="B57" s="185" t="s">
        <v>144</v>
      </c>
      <c r="C57" s="186" t="s">
        <v>145</v>
      </c>
      <c r="D57" s="187" t="s">
        <v>102</v>
      </c>
      <c r="E57" s="188">
        <v>2884</v>
      </c>
      <c r="F57" s="188"/>
      <c r="G57" s="189">
        <f>E57*F57</f>
        <v>0</v>
      </c>
      <c r="H57" s="190">
        <v>6.0999999999999997E-4</v>
      </c>
      <c r="I57" s="190">
        <f>E57*H57</f>
        <v>1.7592399999999999</v>
      </c>
      <c r="J57" s="155">
        <v>0</v>
      </c>
      <c r="K57" s="155">
        <f>E57*J57</f>
        <v>0</v>
      </c>
      <c r="Q57" s="148">
        <v>2</v>
      </c>
      <c r="AA57" s="125">
        <v>12</v>
      </c>
      <c r="AB57" s="125">
        <v>0</v>
      </c>
      <c r="AC57" s="125">
        <v>28</v>
      </c>
      <c r="BB57" s="125">
        <v>1</v>
      </c>
      <c r="BC57" s="125">
        <f>IF(BB57=1,G57,0)</f>
        <v>0</v>
      </c>
      <c r="BD57" s="125">
        <f>IF(BB57=2,G57,0)</f>
        <v>0</v>
      </c>
      <c r="BE57" s="125">
        <f>IF(BB57=3,G57,0)</f>
        <v>0</v>
      </c>
      <c r="BF57" s="125">
        <f>IF(BB57=4,G57,0)</f>
        <v>0</v>
      </c>
      <c r="BG57" s="125">
        <f>IF(BB57=5,G57,0)</f>
        <v>0</v>
      </c>
      <c r="CA57" s="125">
        <v>12</v>
      </c>
      <c r="CB57" s="125">
        <v>0</v>
      </c>
      <c r="CC57" s="148"/>
      <c r="CD57" s="148"/>
    </row>
    <row r="58" spans="1:82">
      <c r="A58" s="191"/>
      <c r="B58" s="192"/>
      <c r="C58" s="224" t="s">
        <v>245</v>
      </c>
      <c r="D58" s="225"/>
      <c r="E58" s="193">
        <v>2884</v>
      </c>
      <c r="F58" s="194"/>
      <c r="G58" s="195"/>
      <c r="H58" s="196"/>
      <c r="I58" s="197"/>
      <c r="J58" s="162"/>
      <c r="K58" s="163"/>
      <c r="M58" s="158" t="s">
        <v>117</v>
      </c>
      <c r="O58" s="158"/>
      <c r="Q58" s="148"/>
    </row>
    <row r="59" spans="1:82" ht="22.5">
      <c r="A59" s="149">
        <v>23</v>
      </c>
      <c r="B59" s="150" t="s">
        <v>146</v>
      </c>
      <c r="C59" s="151" t="s">
        <v>147</v>
      </c>
      <c r="D59" s="152" t="s">
        <v>148</v>
      </c>
      <c r="E59" s="153">
        <v>93</v>
      </c>
      <c r="F59" s="153"/>
      <c r="G59" s="154">
        <f>E59*F59</f>
        <v>0</v>
      </c>
      <c r="H59" s="155">
        <v>3.5999999999999999E-3</v>
      </c>
      <c r="I59" s="155">
        <f>E59*H59</f>
        <v>0.33479999999999999</v>
      </c>
      <c r="J59" s="155">
        <v>0</v>
      </c>
      <c r="K59" s="155">
        <f>E59*J59</f>
        <v>0</v>
      </c>
      <c r="Q59" s="148">
        <v>2</v>
      </c>
      <c r="AA59" s="125">
        <v>12</v>
      </c>
      <c r="AB59" s="125">
        <v>0</v>
      </c>
      <c r="AC59" s="125">
        <v>55</v>
      </c>
      <c r="BB59" s="125">
        <v>1</v>
      </c>
      <c r="BC59" s="125">
        <f>IF(BB59=1,G59,0)</f>
        <v>0</v>
      </c>
      <c r="BD59" s="125">
        <f>IF(BB59=2,G59,0)</f>
        <v>0</v>
      </c>
      <c r="BE59" s="125">
        <f>IF(BB59=3,G59,0)</f>
        <v>0</v>
      </c>
      <c r="BF59" s="125">
        <f>IF(BB59=4,G59,0)</f>
        <v>0</v>
      </c>
      <c r="BG59" s="125">
        <f>IF(BB59=5,G59,0)</f>
        <v>0</v>
      </c>
      <c r="CA59" s="125">
        <v>12</v>
      </c>
      <c r="CB59" s="125">
        <v>0</v>
      </c>
      <c r="CC59" s="148"/>
      <c r="CD59" s="148"/>
    </row>
    <row r="60" spans="1:82">
      <c r="A60" s="156"/>
      <c r="B60" s="157"/>
      <c r="C60" s="226" t="s">
        <v>149</v>
      </c>
      <c r="D60" s="227"/>
      <c r="E60" s="159">
        <v>93</v>
      </c>
      <c r="F60" s="160"/>
      <c r="G60" s="161"/>
      <c r="H60" s="162"/>
      <c r="I60" s="163"/>
      <c r="J60" s="162"/>
      <c r="K60" s="163"/>
      <c r="M60" s="158" t="s">
        <v>149</v>
      </c>
      <c r="O60" s="158"/>
      <c r="Q60" s="148"/>
    </row>
    <row r="61" spans="1:82">
      <c r="A61" s="149">
        <v>24</v>
      </c>
      <c r="B61" s="150" t="s">
        <v>150</v>
      </c>
      <c r="C61" s="151" t="s">
        <v>151</v>
      </c>
      <c r="D61" s="152" t="s">
        <v>102</v>
      </c>
      <c r="E61" s="153">
        <v>26.765000000000001</v>
      </c>
      <c r="F61" s="153"/>
      <c r="G61" s="154">
        <f>E61*F61</f>
        <v>0</v>
      </c>
      <c r="H61" s="155">
        <v>0.13150000000000001</v>
      </c>
      <c r="I61" s="155">
        <f>E61*H61</f>
        <v>3.5195975000000002</v>
      </c>
      <c r="J61" s="155">
        <v>0</v>
      </c>
      <c r="K61" s="155">
        <f>E61*J61</f>
        <v>0</v>
      </c>
      <c r="Q61" s="148">
        <v>2</v>
      </c>
      <c r="AA61" s="125">
        <v>3</v>
      </c>
      <c r="AB61" s="125">
        <v>1</v>
      </c>
      <c r="AC61" s="125">
        <v>592451150</v>
      </c>
      <c r="BB61" s="125">
        <v>1</v>
      </c>
      <c r="BC61" s="125">
        <f>IF(BB61=1,G61,0)</f>
        <v>0</v>
      </c>
      <c r="BD61" s="125">
        <f>IF(BB61=2,G61,0)</f>
        <v>0</v>
      </c>
      <c r="BE61" s="125">
        <f>IF(BB61=3,G61,0)</f>
        <v>0</v>
      </c>
      <c r="BF61" s="125">
        <f>IF(BB61=4,G61,0)</f>
        <v>0</v>
      </c>
      <c r="BG61" s="125">
        <f>IF(BB61=5,G61,0)</f>
        <v>0</v>
      </c>
      <c r="CA61" s="125">
        <v>3</v>
      </c>
      <c r="CB61" s="125">
        <v>1</v>
      </c>
      <c r="CC61" s="148"/>
      <c r="CD61" s="148"/>
    </row>
    <row r="62" spans="1:82">
      <c r="A62" s="156"/>
      <c r="B62" s="157"/>
      <c r="C62" s="226" t="s">
        <v>152</v>
      </c>
      <c r="D62" s="227"/>
      <c r="E62" s="159">
        <v>26.765000000000001</v>
      </c>
      <c r="F62" s="160"/>
      <c r="G62" s="161"/>
      <c r="H62" s="162"/>
      <c r="I62" s="163"/>
      <c r="J62" s="162"/>
      <c r="K62" s="163"/>
      <c r="M62" s="158" t="s">
        <v>152</v>
      </c>
      <c r="O62" s="158"/>
      <c r="Q62" s="148"/>
    </row>
    <row r="63" spans="1:82">
      <c r="A63" s="149">
        <v>25</v>
      </c>
      <c r="B63" s="150" t="s">
        <v>153</v>
      </c>
      <c r="C63" s="151" t="s">
        <v>154</v>
      </c>
      <c r="D63" s="152" t="s">
        <v>102</v>
      </c>
      <c r="E63" s="153">
        <v>62.822000000000003</v>
      </c>
      <c r="F63" s="153"/>
      <c r="G63" s="154">
        <f>E63*F63</f>
        <v>0</v>
      </c>
      <c r="H63" s="155">
        <v>0.17824000000000001</v>
      </c>
      <c r="I63" s="155">
        <f>E63*H63</f>
        <v>11.197393280000002</v>
      </c>
      <c r="J63" s="155">
        <v>0</v>
      </c>
      <c r="K63" s="155">
        <f>E63*J63</f>
        <v>0</v>
      </c>
      <c r="Q63" s="148">
        <v>2</v>
      </c>
      <c r="AA63" s="125">
        <v>3</v>
      </c>
      <c r="AB63" s="125">
        <v>1</v>
      </c>
      <c r="AC63" s="125">
        <v>592451157</v>
      </c>
      <c r="BB63" s="125">
        <v>1</v>
      </c>
      <c r="BC63" s="125">
        <f>IF(BB63=1,G63,0)</f>
        <v>0</v>
      </c>
      <c r="BD63" s="125">
        <f>IF(BB63=2,G63,0)</f>
        <v>0</v>
      </c>
      <c r="BE63" s="125">
        <f>IF(BB63=3,G63,0)</f>
        <v>0</v>
      </c>
      <c r="BF63" s="125">
        <f>IF(BB63=4,G63,0)</f>
        <v>0</v>
      </c>
      <c r="BG63" s="125">
        <f>IF(BB63=5,G63,0)</f>
        <v>0</v>
      </c>
      <c r="CA63" s="125">
        <v>3</v>
      </c>
      <c r="CB63" s="125">
        <v>1</v>
      </c>
      <c r="CC63" s="148"/>
      <c r="CD63" s="148"/>
    </row>
    <row r="64" spans="1:82">
      <c r="A64" s="156"/>
      <c r="B64" s="157"/>
      <c r="C64" s="226" t="s">
        <v>155</v>
      </c>
      <c r="D64" s="227"/>
      <c r="E64" s="159">
        <v>54.944000000000003</v>
      </c>
      <c r="F64" s="160"/>
      <c r="G64" s="161"/>
      <c r="H64" s="162"/>
      <c r="I64" s="163"/>
      <c r="J64" s="162"/>
      <c r="K64" s="163"/>
      <c r="M64" s="158" t="s">
        <v>155</v>
      </c>
      <c r="O64" s="158"/>
      <c r="Q64" s="148"/>
    </row>
    <row r="65" spans="1:82">
      <c r="A65" s="156"/>
      <c r="B65" s="157"/>
      <c r="C65" s="226" t="s">
        <v>156</v>
      </c>
      <c r="D65" s="227"/>
      <c r="E65" s="159">
        <v>7.8780000000000001</v>
      </c>
      <c r="F65" s="160"/>
      <c r="G65" s="161"/>
      <c r="H65" s="162"/>
      <c r="I65" s="163"/>
      <c r="J65" s="162"/>
      <c r="K65" s="163"/>
      <c r="M65" s="158" t="s">
        <v>156</v>
      </c>
      <c r="O65" s="158"/>
      <c r="Q65" s="148"/>
    </row>
    <row r="66" spans="1:82">
      <c r="A66" s="149">
        <v>26</v>
      </c>
      <c r="B66" s="150" t="s">
        <v>157</v>
      </c>
      <c r="C66" s="151" t="s">
        <v>158</v>
      </c>
      <c r="D66" s="152" t="s">
        <v>102</v>
      </c>
      <c r="E66" s="153">
        <v>2.9289999999999998</v>
      </c>
      <c r="F66" s="153"/>
      <c r="G66" s="154">
        <f>E66*F66</f>
        <v>0</v>
      </c>
      <c r="H66" s="155">
        <v>0.13100000000000001</v>
      </c>
      <c r="I66" s="155">
        <f>E66*H66</f>
        <v>0.38369900000000001</v>
      </c>
      <c r="J66" s="155">
        <v>0</v>
      </c>
      <c r="K66" s="155">
        <f>E66*J66</f>
        <v>0</v>
      </c>
      <c r="Q66" s="148">
        <v>2</v>
      </c>
      <c r="AA66" s="125">
        <v>3</v>
      </c>
      <c r="AB66" s="125">
        <v>1</v>
      </c>
      <c r="AC66" s="125">
        <v>59245267</v>
      </c>
      <c r="BB66" s="125">
        <v>1</v>
      </c>
      <c r="BC66" s="125">
        <f>IF(BB66=1,G66,0)</f>
        <v>0</v>
      </c>
      <c r="BD66" s="125">
        <f>IF(BB66=2,G66,0)</f>
        <v>0</v>
      </c>
      <c r="BE66" s="125">
        <f>IF(BB66=3,G66,0)</f>
        <v>0</v>
      </c>
      <c r="BF66" s="125">
        <f>IF(BB66=4,G66,0)</f>
        <v>0</v>
      </c>
      <c r="BG66" s="125">
        <f>IF(BB66=5,G66,0)</f>
        <v>0</v>
      </c>
      <c r="CA66" s="125">
        <v>3</v>
      </c>
      <c r="CB66" s="125">
        <v>1</v>
      </c>
      <c r="CC66" s="148"/>
      <c r="CD66" s="148"/>
    </row>
    <row r="67" spans="1:82">
      <c r="A67" s="156"/>
      <c r="B67" s="157"/>
      <c r="C67" s="226" t="s">
        <v>159</v>
      </c>
      <c r="D67" s="227"/>
      <c r="E67" s="159">
        <v>2.9289999999999998</v>
      </c>
      <c r="F67" s="160"/>
      <c r="G67" s="161"/>
      <c r="H67" s="162"/>
      <c r="I67" s="163"/>
      <c r="J67" s="162"/>
      <c r="K67" s="163"/>
      <c r="M67" s="158" t="s">
        <v>159</v>
      </c>
      <c r="O67" s="158"/>
      <c r="Q67" s="148"/>
    </row>
    <row r="68" spans="1:82">
      <c r="A68" s="164"/>
      <c r="B68" s="165" t="s">
        <v>75</v>
      </c>
      <c r="C68" s="166" t="str">
        <f>CONCATENATE(B30," ",C30)</f>
        <v>5 Komunikace</v>
      </c>
      <c r="D68" s="167"/>
      <c r="E68" s="168"/>
      <c r="F68" s="169"/>
      <c r="G68" s="170">
        <f>SUM(G30:G67)</f>
        <v>0</v>
      </c>
      <c r="H68" s="171"/>
      <c r="I68" s="172">
        <f>SUM(I30:I67)</f>
        <v>4140.0133119799993</v>
      </c>
      <c r="J68" s="171"/>
      <c r="K68" s="172">
        <f>SUM(K30:K67)</f>
        <v>0</v>
      </c>
      <c r="Q68" s="148">
        <v>4</v>
      </c>
      <c r="BC68" s="173">
        <f>SUM(BC30:BC67)</f>
        <v>0</v>
      </c>
      <c r="BD68" s="173">
        <f>SUM(BD30:BD67)</f>
        <v>0</v>
      </c>
      <c r="BE68" s="173">
        <f>SUM(BE30:BE67)</f>
        <v>0</v>
      </c>
      <c r="BF68" s="173">
        <f>SUM(BF30:BF67)</f>
        <v>0</v>
      </c>
      <c r="BG68" s="173">
        <f>SUM(BG30:BG67)</f>
        <v>0</v>
      </c>
    </row>
    <row r="69" spans="1:82">
      <c r="A69" s="140" t="s">
        <v>72</v>
      </c>
      <c r="B69" s="200">
        <v>89</v>
      </c>
      <c r="C69" s="142" t="s">
        <v>249</v>
      </c>
      <c r="D69" s="143"/>
      <c r="E69" s="144"/>
      <c r="F69" s="144"/>
      <c r="G69" s="145"/>
      <c r="H69" s="146"/>
      <c r="I69" s="147"/>
      <c r="J69" s="146"/>
      <c r="K69" s="147"/>
      <c r="Q69" s="148">
        <v>1</v>
      </c>
    </row>
    <row r="70" spans="1:82" ht="22.5">
      <c r="A70" s="198"/>
      <c r="B70" s="199" t="s">
        <v>250</v>
      </c>
      <c r="C70" s="151" t="s">
        <v>251</v>
      </c>
      <c r="D70" s="152" t="s">
        <v>175</v>
      </c>
      <c r="E70" s="153">
        <v>22</v>
      </c>
      <c r="F70" s="153"/>
      <c r="G70" s="154">
        <f>E70*F70</f>
        <v>0</v>
      </c>
      <c r="H70" s="155">
        <v>3.0596700000000001</v>
      </c>
      <c r="I70" s="155">
        <f>E70*H70</f>
        <v>67.312740000000005</v>
      </c>
      <c r="J70" s="155">
        <v>0</v>
      </c>
      <c r="K70" s="155">
        <f>E70*J70</f>
        <v>0</v>
      </c>
      <c r="Q70" s="148">
        <v>2</v>
      </c>
      <c r="AA70" s="125">
        <v>1</v>
      </c>
      <c r="AB70" s="125">
        <v>1</v>
      </c>
      <c r="AC70" s="125">
        <v>1</v>
      </c>
      <c r="BB70" s="125">
        <v>1</v>
      </c>
      <c r="BC70" s="125">
        <f>IF(BB70=1,G70,0)</f>
        <v>0</v>
      </c>
      <c r="BD70" s="125">
        <f>IF(BB70=2,G70,0)</f>
        <v>0</v>
      </c>
      <c r="BE70" s="125">
        <f>IF(BB70=3,G70,0)</f>
        <v>0</v>
      </c>
      <c r="BF70" s="125">
        <f>IF(BB70=4,G70,0)</f>
        <v>0</v>
      </c>
      <c r="BG70" s="125">
        <f>IF(BB70=5,G70,0)</f>
        <v>0</v>
      </c>
      <c r="CA70" s="125">
        <v>1</v>
      </c>
      <c r="CB70" s="125">
        <v>1</v>
      </c>
      <c r="CC70" s="148"/>
      <c r="CD70" s="148"/>
    </row>
    <row r="71" spans="1:82">
      <c r="A71" s="198"/>
      <c r="B71" s="199" t="s">
        <v>252</v>
      </c>
      <c r="C71" s="151" t="s">
        <v>253</v>
      </c>
      <c r="D71" s="152" t="s">
        <v>175</v>
      </c>
      <c r="E71" s="153">
        <v>22</v>
      </c>
      <c r="F71" s="153"/>
      <c r="G71" s="154">
        <f>E71*F71</f>
        <v>0</v>
      </c>
      <c r="H71" s="155">
        <v>9.3600000000000003E-3</v>
      </c>
      <c r="I71" s="155">
        <f>E71*H71</f>
        <v>0.20591999999999999</v>
      </c>
      <c r="J71" s="155">
        <v>0</v>
      </c>
      <c r="K71" s="155">
        <f>E71*J71</f>
        <v>0</v>
      </c>
      <c r="Q71" s="148">
        <v>2</v>
      </c>
      <c r="AA71" s="125">
        <v>1</v>
      </c>
      <c r="AB71" s="125">
        <v>1</v>
      </c>
      <c r="AC71" s="125">
        <v>1</v>
      </c>
      <c r="BB71" s="125">
        <v>1</v>
      </c>
      <c r="BC71" s="125">
        <f>IF(BB71=1,G71,0)</f>
        <v>0</v>
      </c>
      <c r="BD71" s="125">
        <f>IF(BB71=2,G71,0)</f>
        <v>0</v>
      </c>
      <c r="BE71" s="125">
        <f>IF(BB71=3,G71,0)</f>
        <v>0</v>
      </c>
      <c r="BF71" s="125">
        <f>IF(BB71=4,G71,0)</f>
        <v>0</v>
      </c>
      <c r="BG71" s="125">
        <f>IF(BB71=5,G71,0)</f>
        <v>0</v>
      </c>
      <c r="CA71" s="125">
        <v>1</v>
      </c>
      <c r="CB71" s="125">
        <v>1</v>
      </c>
      <c r="CC71" s="148"/>
      <c r="CD71" s="148"/>
    </row>
    <row r="72" spans="1:82">
      <c r="A72" s="198"/>
      <c r="B72" s="199" t="s">
        <v>254</v>
      </c>
      <c r="C72" s="151" t="s">
        <v>255</v>
      </c>
      <c r="D72" s="152" t="s">
        <v>175</v>
      </c>
      <c r="E72" s="153">
        <v>22</v>
      </c>
      <c r="F72" s="153"/>
      <c r="G72" s="154">
        <f>E72*F72</f>
        <v>0</v>
      </c>
      <c r="H72" s="155">
        <v>0.1105</v>
      </c>
      <c r="I72" s="155">
        <f>E72*H72</f>
        <v>2.431</v>
      </c>
      <c r="J72" s="155">
        <v>0</v>
      </c>
      <c r="K72" s="155">
        <f>E72*J72</f>
        <v>0</v>
      </c>
      <c r="Q72" s="148">
        <v>2</v>
      </c>
      <c r="AA72" s="125">
        <v>1</v>
      </c>
      <c r="AB72" s="125">
        <v>1</v>
      </c>
      <c r="AC72" s="125">
        <v>1</v>
      </c>
      <c r="BB72" s="125">
        <v>1</v>
      </c>
      <c r="BC72" s="125">
        <f>IF(BB72=1,G72,0)</f>
        <v>0</v>
      </c>
      <c r="BD72" s="125">
        <f>IF(BB72=2,G72,0)</f>
        <v>0</v>
      </c>
      <c r="BE72" s="125">
        <f>IF(BB72=3,G72,0)</f>
        <v>0</v>
      </c>
      <c r="BF72" s="125">
        <f>IF(BB72=4,G72,0)</f>
        <v>0</v>
      </c>
      <c r="BG72" s="125">
        <f>IF(BB72=5,G72,0)</f>
        <v>0</v>
      </c>
      <c r="CA72" s="125">
        <v>1</v>
      </c>
      <c r="CB72" s="125">
        <v>1</v>
      </c>
      <c r="CC72" s="148"/>
      <c r="CD72" s="148"/>
    </row>
    <row r="73" spans="1:82">
      <c r="A73" s="164"/>
      <c r="B73" s="165" t="s">
        <v>75</v>
      </c>
      <c r="C73" s="166" t="str">
        <f>CONCATENATE(B69," ",C69)</f>
        <v>89 Ostatní konstrukce na trubním vedení</v>
      </c>
      <c r="D73" s="167"/>
      <c r="E73" s="168"/>
      <c r="F73" s="169"/>
      <c r="G73" s="170">
        <f>SUM(G70:G72)</f>
        <v>0</v>
      </c>
      <c r="H73" s="171"/>
      <c r="I73" s="172">
        <f>SUM(I70:I72)</f>
        <v>69.949660000000009</v>
      </c>
      <c r="J73" s="171"/>
      <c r="K73" s="172">
        <f>SUM(K58:K72)</f>
        <v>0</v>
      </c>
      <c r="Q73" s="148">
        <v>4</v>
      </c>
      <c r="BC73" s="173">
        <f>SUM(BC58:BC72)</f>
        <v>0</v>
      </c>
      <c r="BD73" s="173">
        <f>SUM(BD58:BD72)</f>
        <v>0</v>
      </c>
      <c r="BE73" s="173">
        <f>SUM(BE58:BE72)</f>
        <v>0</v>
      </c>
      <c r="BF73" s="173">
        <f>SUM(BF58:BF72)</f>
        <v>0</v>
      </c>
      <c r="BG73" s="173">
        <f>SUM(BG58:BG72)</f>
        <v>0</v>
      </c>
    </row>
    <row r="74" spans="1:82">
      <c r="A74" s="140" t="s">
        <v>72</v>
      </c>
      <c r="B74" s="141" t="s">
        <v>160</v>
      </c>
      <c r="C74" s="142" t="s">
        <v>161</v>
      </c>
      <c r="D74" s="143"/>
      <c r="E74" s="144"/>
      <c r="F74" s="144"/>
      <c r="G74" s="145"/>
      <c r="H74" s="146"/>
      <c r="I74" s="147"/>
      <c r="J74" s="146"/>
      <c r="K74" s="147"/>
      <c r="Q74" s="148">
        <v>1</v>
      </c>
    </row>
    <row r="75" spans="1:82">
      <c r="A75" s="149">
        <v>27</v>
      </c>
      <c r="B75" s="150" t="s">
        <v>162</v>
      </c>
      <c r="C75" s="151" t="s">
        <v>163</v>
      </c>
      <c r="D75" s="152" t="s">
        <v>148</v>
      </c>
      <c r="E75" s="153">
        <v>153.80000000000001</v>
      </c>
      <c r="F75" s="153"/>
      <c r="G75" s="154">
        <f>E75*F75</f>
        <v>0</v>
      </c>
      <c r="H75" s="155">
        <v>0.14424000000000001</v>
      </c>
      <c r="I75" s="155">
        <f>E75*H75</f>
        <v>22.184112000000002</v>
      </c>
      <c r="J75" s="155">
        <v>0</v>
      </c>
      <c r="K75" s="155">
        <f>E75*J75</f>
        <v>0</v>
      </c>
      <c r="Q75" s="148">
        <v>2</v>
      </c>
      <c r="AA75" s="125">
        <v>1</v>
      </c>
      <c r="AB75" s="125">
        <v>1</v>
      </c>
      <c r="AC75" s="125">
        <v>1</v>
      </c>
      <c r="BB75" s="125">
        <v>1</v>
      </c>
      <c r="BC75" s="125">
        <f>IF(BB75=1,G75,0)</f>
        <v>0</v>
      </c>
      <c r="BD75" s="125">
        <f>IF(BB75=2,G75,0)</f>
        <v>0</v>
      </c>
      <c r="BE75" s="125">
        <f>IF(BB75=3,G75,0)</f>
        <v>0</v>
      </c>
      <c r="BF75" s="125">
        <f>IF(BB75=4,G75,0)</f>
        <v>0</v>
      </c>
      <c r="BG75" s="125">
        <f>IF(BB75=5,G75,0)</f>
        <v>0</v>
      </c>
      <c r="CA75" s="125">
        <v>1</v>
      </c>
      <c r="CB75" s="125">
        <v>1</v>
      </c>
      <c r="CC75" s="148"/>
      <c r="CD75" s="148"/>
    </row>
    <row r="76" spans="1:82">
      <c r="A76" s="156"/>
      <c r="B76" s="157"/>
      <c r="C76" s="226" t="s">
        <v>164</v>
      </c>
      <c r="D76" s="227"/>
      <c r="E76" s="159">
        <v>153.80000000000001</v>
      </c>
      <c r="F76" s="160"/>
      <c r="G76" s="161"/>
      <c r="H76" s="162"/>
      <c r="I76" s="163"/>
      <c r="J76" s="162"/>
      <c r="K76" s="163"/>
      <c r="M76" s="158" t="s">
        <v>164</v>
      </c>
      <c r="O76" s="158"/>
      <c r="Q76" s="148"/>
    </row>
    <row r="77" spans="1:82" ht="22.5">
      <c r="A77" s="149">
        <v>28</v>
      </c>
      <c r="B77" s="150" t="s">
        <v>165</v>
      </c>
      <c r="C77" s="151" t="s">
        <v>166</v>
      </c>
      <c r="D77" s="152" t="s">
        <v>148</v>
      </c>
      <c r="E77" s="153">
        <v>17</v>
      </c>
      <c r="F77" s="153"/>
      <c r="G77" s="154">
        <f>E77*F77</f>
        <v>0</v>
      </c>
      <c r="H77" s="155">
        <v>0.20164000000000001</v>
      </c>
      <c r="I77" s="155">
        <f>E77*H77</f>
        <v>3.42788</v>
      </c>
      <c r="J77" s="155">
        <v>0</v>
      </c>
      <c r="K77" s="155">
        <f>E77*J77</f>
        <v>0</v>
      </c>
      <c r="Q77" s="148">
        <v>2</v>
      </c>
      <c r="AA77" s="125">
        <v>1</v>
      </c>
      <c r="AB77" s="125">
        <v>1</v>
      </c>
      <c r="AC77" s="125">
        <v>1</v>
      </c>
      <c r="BB77" s="125">
        <v>1</v>
      </c>
      <c r="BC77" s="125">
        <f>IF(BB77=1,G77,0)</f>
        <v>0</v>
      </c>
      <c r="BD77" s="125">
        <f>IF(BB77=2,G77,0)</f>
        <v>0</v>
      </c>
      <c r="BE77" s="125">
        <f>IF(BB77=3,G77,0)</f>
        <v>0</v>
      </c>
      <c r="BF77" s="125">
        <f>IF(BB77=4,G77,0)</f>
        <v>0</v>
      </c>
      <c r="BG77" s="125">
        <f>IF(BB77=5,G77,0)</f>
        <v>0</v>
      </c>
      <c r="CA77" s="125">
        <v>1</v>
      </c>
      <c r="CB77" s="125">
        <v>1</v>
      </c>
      <c r="CC77" s="148"/>
      <c r="CD77" s="148"/>
    </row>
    <row r="78" spans="1:82">
      <c r="A78" s="156"/>
      <c r="B78" s="157"/>
      <c r="C78" s="226" t="s">
        <v>167</v>
      </c>
      <c r="D78" s="227"/>
      <c r="E78" s="159">
        <v>17</v>
      </c>
      <c r="F78" s="160"/>
      <c r="G78" s="161"/>
      <c r="H78" s="162"/>
      <c r="I78" s="163"/>
      <c r="J78" s="162"/>
      <c r="K78" s="163"/>
      <c r="M78" s="158" t="s">
        <v>167</v>
      </c>
      <c r="O78" s="158"/>
      <c r="Q78" s="148"/>
    </row>
    <row r="79" spans="1:82" ht="22.5">
      <c r="A79" s="149">
        <v>29</v>
      </c>
      <c r="B79" s="150" t="s">
        <v>168</v>
      </c>
      <c r="C79" s="151" t="s">
        <v>169</v>
      </c>
      <c r="D79" s="152" t="s">
        <v>148</v>
      </c>
      <c r="E79" s="153">
        <v>604.4</v>
      </c>
      <c r="F79" s="153"/>
      <c r="G79" s="154">
        <f>E79*F79</f>
        <v>0</v>
      </c>
      <c r="H79" s="155">
        <v>0.22486999999999999</v>
      </c>
      <c r="I79" s="155">
        <f>E79*H79</f>
        <v>135.911428</v>
      </c>
      <c r="J79" s="155">
        <v>0</v>
      </c>
      <c r="K79" s="155">
        <f>E79*J79</f>
        <v>0</v>
      </c>
      <c r="Q79" s="148">
        <v>2</v>
      </c>
      <c r="AA79" s="125">
        <v>1</v>
      </c>
      <c r="AB79" s="125">
        <v>1</v>
      </c>
      <c r="AC79" s="125">
        <v>1</v>
      </c>
      <c r="BB79" s="125">
        <v>1</v>
      </c>
      <c r="BC79" s="125">
        <f>IF(BB79=1,G79,0)</f>
        <v>0</v>
      </c>
      <c r="BD79" s="125">
        <f>IF(BB79=2,G79,0)</f>
        <v>0</v>
      </c>
      <c r="BE79" s="125">
        <f>IF(BB79=3,G79,0)</f>
        <v>0</v>
      </c>
      <c r="BF79" s="125">
        <f>IF(BB79=4,G79,0)</f>
        <v>0</v>
      </c>
      <c r="BG79" s="125">
        <f>IF(BB79=5,G79,0)</f>
        <v>0</v>
      </c>
      <c r="CA79" s="125">
        <v>1</v>
      </c>
      <c r="CB79" s="125">
        <v>1</v>
      </c>
      <c r="CC79" s="148"/>
      <c r="CD79" s="148"/>
    </row>
    <row r="80" spans="1:82">
      <c r="A80" s="156"/>
      <c r="B80" s="157"/>
      <c r="C80" s="226" t="s">
        <v>170</v>
      </c>
      <c r="D80" s="227"/>
      <c r="E80" s="159">
        <v>604.4</v>
      </c>
      <c r="F80" s="160"/>
      <c r="G80" s="161"/>
      <c r="H80" s="162"/>
      <c r="I80" s="163"/>
      <c r="J80" s="162"/>
      <c r="K80" s="163"/>
      <c r="M80" s="158" t="s">
        <v>170</v>
      </c>
      <c r="O80" s="158"/>
      <c r="Q80" s="148"/>
    </row>
    <row r="81" spans="1:82">
      <c r="A81" s="184">
        <v>30</v>
      </c>
      <c r="B81" s="185" t="s">
        <v>171</v>
      </c>
      <c r="C81" s="186" t="s">
        <v>172</v>
      </c>
      <c r="D81" s="187" t="s">
        <v>148</v>
      </c>
      <c r="E81" s="188">
        <v>93</v>
      </c>
      <c r="F81" s="188"/>
      <c r="G81" s="189">
        <f>E81*F81</f>
        <v>0</v>
      </c>
      <c r="H81" s="190">
        <v>0</v>
      </c>
      <c r="I81" s="190">
        <f>E81*H81</f>
        <v>0</v>
      </c>
      <c r="J81" s="155">
        <v>0</v>
      </c>
      <c r="K81" s="155">
        <f>E81*J81</f>
        <v>0</v>
      </c>
      <c r="Q81" s="148">
        <v>2</v>
      </c>
      <c r="AA81" s="125">
        <v>1</v>
      </c>
      <c r="AB81" s="125">
        <v>1</v>
      </c>
      <c r="AC81" s="125">
        <v>1</v>
      </c>
      <c r="BB81" s="125">
        <v>1</v>
      </c>
      <c r="BC81" s="125">
        <f>IF(BB81=1,G81,0)</f>
        <v>0</v>
      </c>
      <c r="BD81" s="125">
        <f>IF(BB81=2,G81,0)</f>
        <v>0</v>
      </c>
      <c r="BE81" s="125">
        <f>IF(BB81=3,G81,0)</f>
        <v>0</v>
      </c>
      <c r="BF81" s="125">
        <f>IF(BB81=4,G81,0)</f>
        <v>0</v>
      </c>
      <c r="BG81" s="125">
        <f>IF(BB81=5,G81,0)</f>
        <v>0</v>
      </c>
      <c r="CA81" s="125">
        <v>1</v>
      </c>
      <c r="CB81" s="125">
        <v>1</v>
      </c>
      <c r="CC81" s="148"/>
      <c r="CD81" s="148"/>
    </row>
    <row r="82" spans="1:82">
      <c r="A82" s="191"/>
      <c r="B82" s="192"/>
      <c r="C82" s="224" t="s">
        <v>149</v>
      </c>
      <c r="D82" s="225"/>
      <c r="E82" s="193">
        <v>93</v>
      </c>
      <c r="F82" s="194"/>
      <c r="G82" s="195"/>
      <c r="H82" s="196"/>
      <c r="I82" s="197"/>
      <c r="J82" s="162"/>
      <c r="K82" s="163"/>
      <c r="M82" s="158" t="s">
        <v>149</v>
      </c>
      <c r="O82" s="158"/>
      <c r="Q82" s="148"/>
    </row>
    <row r="83" spans="1:82">
      <c r="A83" s="149">
        <v>31</v>
      </c>
      <c r="B83" s="150" t="s">
        <v>173</v>
      </c>
      <c r="C83" s="151" t="s">
        <v>174</v>
      </c>
      <c r="D83" s="152" t="s">
        <v>175</v>
      </c>
      <c r="E83" s="153">
        <v>112.91800000000001</v>
      </c>
      <c r="F83" s="153"/>
      <c r="G83" s="154">
        <f>E83*F83</f>
        <v>0</v>
      </c>
      <c r="H83" s="155">
        <v>4.8000000000000001E-2</v>
      </c>
      <c r="I83" s="155">
        <f>E83*H83</f>
        <v>5.420064</v>
      </c>
      <c r="J83" s="155">
        <v>0</v>
      </c>
      <c r="K83" s="155">
        <f>E83*J83</f>
        <v>0</v>
      </c>
      <c r="Q83" s="148">
        <v>2</v>
      </c>
      <c r="AA83" s="125">
        <v>3</v>
      </c>
      <c r="AB83" s="125">
        <v>1</v>
      </c>
      <c r="AC83" s="125">
        <v>59217476</v>
      </c>
      <c r="BB83" s="125">
        <v>1</v>
      </c>
      <c r="BC83" s="125">
        <f>IF(BB83=1,G83,0)</f>
        <v>0</v>
      </c>
      <c r="BD83" s="125">
        <f>IF(BB83=2,G83,0)</f>
        <v>0</v>
      </c>
      <c r="BE83" s="125">
        <f>IF(BB83=3,G83,0)</f>
        <v>0</v>
      </c>
      <c r="BF83" s="125">
        <f>IF(BB83=4,G83,0)</f>
        <v>0</v>
      </c>
      <c r="BG83" s="125">
        <f>IF(BB83=5,G83,0)</f>
        <v>0</v>
      </c>
      <c r="CA83" s="125">
        <v>3</v>
      </c>
      <c r="CB83" s="125">
        <v>1</v>
      </c>
      <c r="CC83" s="148"/>
      <c r="CD83" s="148"/>
    </row>
    <row r="84" spans="1:82">
      <c r="A84" s="156"/>
      <c r="B84" s="157"/>
      <c r="C84" s="226" t="s">
        <v>176</v>
      </c>
      <c r="D84" s="227"/>
      <c r="E84" s="159">
        <v>112.91800000000001</v>
      </c>
      <c r="F84" s="160"/>
      <c r="G84" s="161"/>
      <c r="H84" s="162"/>
      <c r="I84" s="163"/>
      <c r="J84" s="162"/>
      <c r="K84" s="163"/>
      <c r="M84" s="158" t="s">
        <v>176</v>
      </c>
      <c r="O84" s="158"/>
      <c r="Q84" s="148"/>
    </row>
    <row r="85" spans="1:82">
      <c r="A85" s="149">
        <v>32</v>
      </c>
      <c r="B85" s="150" t="s">
        <v>177</v>
      </c>
      <c r="C85" s="151" t="s">
        <v>178</v>
      </c>
      <c r="D85" s="152" t="s">
        <v>175</v>
      </c>
      <c r="E85" s="153">
        <v>21.21</v>
      </c>
      <c r="F85" s="153"/>
      <c r="G85" s="154">
        <f>E85*F85</f>
        <v>0</v>
      </c>
      <c r="H85" s="155">
        <v>6.4000000000000001E-2</v>
      </c>
      <c r="I85" s="155">
        <f>E85*H85</f>
        <v>1.35744</v>
      </c>
      <c r="J85" s="155">
        <v>0</v>
      </c>
      <c r="K85" s="155">
        <f>E85*J85</f>
        <v>0</v>
      </c>
      <c r="Q85" s="148">
        <v>2</v>
      </c>
      <c r="AA85" s="125">
        <v>3</v>
      </c>
      <c r="AB85" s="125">
        <v>1</v>
      </c>
      <c r="AC85" s="125">
        <v>59217480</v>
      </c>
      <c r="BB85" s="125">
        <v>1</v>
      </c>
      <c r="BC85" s="125">
        <f>IF(BB85=1,G85,0)</f>
        <v>0</v>
      </c>
      <c r="BD85" s="125">
        <f>IF(BB85=2,G85,0)</f>
        <v>0</v>
      </c>
      <c r="BE85" s="125">
        <f>IF(BB85=3,G85,0)</f>
        <v>0</v>
      </c>
      <c r="BF85" s="125">
        <f>IF(BB85=4,G85,0)</f>
        <v>0</v>
      </c>
      <c r="BG85" s="125">
        <f>IF(BB85=5,G85,0)</f>
        <v>0</v>
      </c>
      <c r="CA85" s="125">
        <v>3</v>
      </c>
      <c r="CB85" s="125">
        <v>1</v>
      </c>
      <c r="CC85" s="148"/>
      <c r="CD85" s="148"/>
    </row>
    <row r="86" spans="1:82">
      <c r="A86" s="156"/>
      <c r="B86" s="157"/>
      <c r="C86" s="226" t="s">
        <v>179</v>
      </c>
      <c r="D86" s="227"/>
      <c r="E86" s="159">
        <v>21.21</v>
      </c>
      <c r="F86" s="160"/>
      <c r="G86" s="161"/>
      <c r="H86" s="162"/>
      <c r="I86" s="163"/>
      <c r="J86" s="162"/>
      <c r="K86" s="163"/>
      <c r="M86" s="158" t="s">
        <v>179</v>
      </c>
      <c r="O86" s="158"/>
      <c r="Q86" s="148"/>
    </row>
    <row r="87" spans="1:82">
      <c r="A87" s="149">
        <v>33</v>
      </c>
      <c r="B87" s="150" t="s">
        <v>180</v>
      </c>
      <c r="C87" s="151" t="s">
        <v>181</v>
      </c>
      <c r="D87" s="152" t="s">
        <v>175</v>
      </c>
      <c r="E87" s="153">
        <v>21.21</v>
      </c>
      <c r="F87" s="153"/>
      <c r="G87" s="154">
        <f>E87*F87</f>
        <v>0</v>
      </c>
      <c r="H87" s="155">
        <v>6.4000000000000001E-2</v>
      </c>
      <c r="I87" s="155">
        <f>E87*H87</f>
        <v>1.35744</v>
      </c>
      <c r="J87" s="155">
        <v>0</v>
      </c>
      <c r="K87" s="155">
        <f>E87*J87</f>
        <v>0</v>
      </c>
      <c r="Q87" s="148">
        <v>2</v>
      </c>
      <c r="AA87" s="125">
        <v>3</v>
      </c>
      <c r="AB87" s="125">
        <v>1</v>
      </c>
      <c r="AC87" s="125">
        <v>59217481</v>
      </c>
      <c r="BB87" s="125">
        <v>1</v>
      </c>
      <c r="BC87" s="125">
        <f>IF(BB87=1,G87,0)</f>
        <v>0</v>
      </c>
      <c r="BD87" s="125">
        <f>IF(BB87=2,G87,0)</f>
        <v>0</v>
      </c>
      <c r="BE87" s="125">
        <f>IF(BB87=3,G87,0)</f>
        <v>0</v>
      </c>
      <c r="BF87" s="125">
        <f>IF(BB87=4,G87,0)</f>
        <v>0</v>
      </c>
      <c r="BG87" s="125">
        <f>IF(BB87=5,G87,0)</f>
        <v>0</v>
      </c>
      <c r="CA87" s="125">
        <v>3</v>
      </c>
      <c r="CB87" s="125">
        <v>1</v>
      </c>
      <c r="CC87" s="148"/>
      <c r="CD87" s="148"/>
    </row>
    <row r="88" spans="1:82">
      <c r="A88" s="156"/>
      <c r="B88" s="157"/>
      <c r="C88" s="226" t="s">
        <v>179</v>
      </c>
      <c r="D88" s="227"/>
      <c r="E88" s="159">
        <v>21.21</v>
      </c>
      <c r="F88" s="160"/>
      <c r="G88" s="161"/>
      <c r="H88" s="162"/>
      <c r="I88" s="163"/>
      <c r="J88" s="162"/>
      <c r="K88" s="163"/>
      <c r="M88" s="158" t="s">
        <v>179</v>
      </c>
      <c r="O88" s="158"/>
      <c r="Q88" s="148"/>
    </row>
    <row r="89" spans="1:82">
      <c r="A89" s="164"/>
      <c r="B89" s="165" t="s">
        <v>75</v>
      </c>
      <c r="C89" s="166" t="str">
        <f>CONCATENATE(B74," ",C74)</f>
        <v>91 Doplňující práce na komunikaci</v>
      </c>
      <c r="D89" s="167"/>
      <c r="E89" s="168"/>
      <c r="F89" s="169"/>
      <c r="G89" s="170">
        <f>SUM(G74:G88)</f>
        <v>0</v>
      </c>
      <c r="H89" s="171"/>
      <c r="I89" s="172">
        <f>SUM(I74:I88)</f>
        <v>169.65836399999998</v>
      </c>
      <c r="J89" s="171"/>
      <c r="K89" s="172">
        <f>SUM(K74:K88)</f>
        <v>0</v>
      </c>
      <c r="Q89" s="148">
        <v>4</v>
      </c>
      <c r="BC89" s="173">
        <f>SUM(BC74:BC88)</f>
        <v>0</v>
      </c>
      <c r="BD89" s="173">
        <f>SUM(BD74:BD88)</f>
        <v>0</v>
      </c>
      <c r="BE89" s="173">
        <f>SUM(BE74:BE88)</f>
        <v>0</v>
      </c>
      <c r="BF89" s="173">
        <f>SUM(BF74:BF88)</f>
        <v>0</v>
      </c>
      <c r="BG89" s="173">
        <f>SUM(BG74:BG88)</f>
        <v>0</v>
      </c>
    </row>
    <row r="90" spans="1:82">
      <c r="A90" s="140" t="s">
        <v>72</v>
      </c>
      <c r="B90" s="141" t="s">
        <v>182</v>
      </c>
      <c r="C90" s="142" t="s">
        <v>183</v>
      </c>
      <c r="D90" s="143"/>
      <c r="E90" s="144"/>
      <c r="F90" s="144"/>
      <c r="G90" s="145"/>
      <c r="H90" s="146"/>
      <c r="I90" s="147"/>
      <c r="J90" s="146"/>
      <c r="K90" s="147"/>
      <c r="Q90" s="148">
        <v>1</v>
      </c>
    </row>
    <row r="91" spans="1:82">
      <c r="A91" s="149">
        <v>34</v>
      </c>
      <c r="B91" s="150" t="s">
        <v>184</v>
      </c>
      <c r="C91" s="151" t="s">
        <v>185</v>
      </c>
      <c r="D91" s="152" t="s">
        <v>102</v>
      </c>
      <c r="E91" s="153">
        <v>6</v>
      </c>
      <c r="F91" s="153"/>
      <c r="G91" s="154">
        <f>E91*F91</f>
        <v>0</v>
      </c>
      <c r="H91" s="155">
        <v>0</v>
      </c>
      <c r="I91" s="155">
        <f>E91*H91</f>
        <v>0</v>
      </c>
      <c r="J91" s="155">
        <v>0</v>
      </c>
      <c r="K91" s="155">
        <f>E91*J91</f>
        <v>0</v>
      </c>
      <c r="Q91" s="148">
        <v>2</v>
      </c>
      <c r="AA91" s="125">
        <v>1</v>
      </c>
      <c r="AB91" s="125">
        <v>1</v>
      </c>
      <c r="AC91" s="125">
        <v>1</v>
      </c>
      <c r="BB91" s="125">
        <v>1</v>
      </c>
      <c r="BC91" s="125">
        <f>IF(BB91=1,G91,0)</f>
        <v>0</v>
      </c>
      <c r="BD91" s="125">
        <f>IF(BB91=2,G91,0)</f>
        <v>0</v>
      </c>
      <c r="BE91" s="125">
        <f>IF(BB91=3,G91,0)</f>
        <v>0</v>
      </c>
      <c r="BF91" s="125">
        <f>IF(BB91=4,G91,0)</f>
        <v>0</v>
      </c>
      <c r="BG91" s="125">
        <f>IF(BB91=5,G91,0)</f>
        <v>0</v>
      </c>
      <c r="CA91" s="125">
        <v>1</v>
      </c>
      <c r="CB91" s="125">
        <v>1</v>
      </c>
      <c r="CC91" s="148"/>
      <c r="CD91" s="148"/>
    </row>
    <row r="92" spans="1:82">
      <c r="A92" s="156"/>
      <c r="B92" s="157"/>
      <c r="C92" s="226" t="s">
        <v>140</v>
      </c>
      <c r="D92" s="227"/>
      <c r="E92" s="159">
        <v>6</v>
      </c>
      <c r="F92" s="160"/>
      <c r="G92" s="161"/>
      <c r="H92" s="162"/>
      <c r="I92" s="163"/>
      <c r="J92" s="162"/>
      <c r="K92" s="163"/>
      <c r="M92" s="158" t="s">
        <v>140</v>
      </c>
      <c r="O92" s="158"/>
      <c r="Q92" s="148"/>
    </row>
    <row r="93" spans="1:82">
      <c r="A93" s="149">
        <v>35</v>
      </c>
      <c r="B93" s="150" t="s">
        <v>186</v>
      </c>
      <c r="C93" s="151" t="s">
        <v>187</v>
      </c>
      <c r="D93" s="152" t="s">
        <v>102</v>
      </c>
      <c r="E93" s="153">
        <v>23.5</v>
      </c>
      <c r="F93" s="153"/>
      <c r="G93" s="154">
        <f>E93*F93</f>
        <v>0</v>
      </c>
      <c r="H93" s="155">
        <v>0</v>
      </c>
      <c r="I93" s="155">
        <f>E93*H93</f>
        <v>0</v>
      </c>
      <c r="J93" s="155">
        <v>-0.41699999999999998</v>
      </c>
      <c r="K93" s="155">
        <f>E93*J93</f>
        <v>-9.7995000000000001</v>
      </c>
      <c r="Q93" s="148">
        <v>2</v>
      </c>
      <c r="AA93" s="125">
        <v>1</v>
      </c>
      <c r="AB93" s="125">
        <v>1</v>
      </c>
      <c r="AC93" s="125">
        <v>1</v>
      </c>
      <c r="BB93" s="125">
        <v>1</v>
      </c>
      <c r="BC93" s="125">
        <f>IF(BB93=1,G93,0)</f>
        <v>0</v>
      </c>
      <c r="BD93" s="125">
        <f>IF(BB93=2,G93,0)</f>
        <v>0</v>
      </c>
      <c r="BE93" s="125">
        <f>IF(BB93=3,G93,0)</f>
        <v>0</v>
      </c>
      <c r="BF93" s="125">
        <f>IF(BB93=4,G93,0)</f>
        <v>0</v>
      </c>
      <c r="BG93" s="125">
        <f>IF(BB93=5,G93,0)</f>
        <v>0</v>
      </c>
      <c r="CA93" s="125">
        <v>1</v>
      </c>
      <c r="CB93" s="125">
        <v>1</v>
      </c>
      <c r="CC93" s="148"/>
      <c r="CD93" s="148"/>
    </row>
    <row r="94" spans="1:82">
      <c r="A94" s="156"/>
      <c r="B94" s="157"/>
      <c r="C94" s="226" t="s">
        <v>188</v>
      </c>
      <c r="D94" s="227"/>
      <c r="E94" s="159">
        <v>23.5</v>
      </c>
      <c r="F94" s="160"/>
      <c r="G94" s="161"/>
      <c r="H94" s="162"/>
      <c r="I94" s="163"/>
      <c r="J94" s="162"/>
      <c r="K94" s="163"/>
      <c r="M94" s="158" t="s">
        <v>188</v>
      </c>
      <c r="O94" s="158"/>
      <c r="Q94" s="148"/>
    </row>
    <row r="95" spans="1:82">
      <c r="A95" s="149">
        <v>36</v>
      </c>
      <c r="B95" s="150" t="s">
        <v>189</v>
      </c>
      <c r="C95" s="151" t="s">
        <v>190</v>
      </c>
      <c r="D95" s="152" t="s">
        <v>102</v>
      </c>
      <c r="E95" s="153">
        <v>439.5</v>
      </c>
      <c r="F95" s="153"/>
      <c r="G95" s="154">
        <f>E95*F95</f>
        <v>0</v>
      </c>
      <c r="H95" s="155">
        <v>0</v>
      </c>
      <c r="I95" s="155">
        <f>E95*H95</f>
        <v>0</v>
      </c>
      <c r="J95" s="155">
        <v>-0.22500000000000001</v>
      </c>
      <c r="K95" s="155">
        <f>E95*J95</f>
        <v>-98.887500000000003</v>
      </c>
      <c r="Q95" s="148">
        <v>2</v>
      </c>
      <c r="AA95" s="125">
        <v>1</v>
      </c>
      <c r="AB95" s="125">
        <v>0</v>
      </c>
      <c r="AC95" s="125">
        <v>0</v>
      </c>
      <c r="BB95" s="125">
        <v>1</v>
      </c>
      <c r="BC95" s="125">
        <f>IF(BB95=1,G95,0)</f>
        <v>0</v>
      </c>
      <c r="BD95" s="125">
        <f>IF(BB95=2,G95,0)</f>
        <v>0</v>
      </c>
      <c r="BE95" s="125">
        <f>IF(BB95=3,G95,0)</f>
        <v>0</v>
      </c>
      <c r="BF95" s="125">
        <f>IF(BB95=4,G95,0)</f>
        <v>0</v>
      </c>
      <c r="BG95" s="125">
        <f>IF(BB95=5,G95,0)</f>
        <v>0</v>
      </c>
      <c r="CA95" s="125">
        <v>1</v>
      </c>
      <c r="CB95" s="125">
        <v>0</v>
      </c>
      <c r="CC95" s="148"/>
      <c r="CD95" s="148"/>
    </row>
    <row r="96" spans="1:82">
      <c r="A96" s="156"/>
      <c r="B96" s="157"/>
      <c r="C96" s="226" t="s">
        <v>191</v>
      </c>
      <c r="D96" s="227"/>
      <c r="E96" s="159">
        <v>82.7</v>
      </c>
      <c r="F96" s="160"/>
      <c r="G96" s="161"/>
      <c r="H96" s="162"/>
      <c r="I96" s="163"/>
      <c r="J96" s="162"/>
      <c r="K96" s="163"/>
      <c r="M96" s="158" t="s">
        <v>191</v>
      </c>
      <c r="O96" s="158"/>
      <c r="Q96" s="148"/>
    </row>
    <row r="97" spans="1:82">
      <c r="A97" s="156"/>
      <c r="B97" s="157"/>
      <c r="C97" s="226" t="s">
        <v>192</v>
      </c>
      <c r="D97" s="227"/>
      <c r="E97" s="159">
        <v>105.1</v>
      </c>
      <c r="F97" s="160"/>
      <c r="G97" s="161"/>
      <c r="H97" s="162"/>
      <c r="I97" s="163"/>
      <c r="J97" s="162"/>
      <c r="K97" s="163"/>
      <c r="M97" s="158" t="s">
        <v>192</v>
      </c>
      <c r="O97" s="158"/>
      <c r="Q97" s="148"/>
    </row>
    <row r="98" spans="1:82">
      <c r="A98" s="156"/>
      <c r="B98" s="157"/>
      <c r="C98" s="226" t="s">
        <v>193</v>
      </c>
      <c r="D98" s="227"/>
      <c r="E98" s="159">
        <v>251.7</v>
      </c>
      <c r="F98" s="160"/>
      <c r="G98" s="161"/>
      <c r="H98" s="162"/>
      <c r="I98" s="163"/>
      <c r="J98" s="162"/>
      <c r="K98" s="163"/>
      <c r="M98" s="158" t="s">
        <v>193</v>
      </c>
      <c r="O98" s="158"/>
      <c r="Q98" s="148"/>
    </row>
    <row r="99" spans="1:82">
      <c r="A99" s="149">
        <v>37</v>
      </c>
      <c r="B99" s="150" t="s">
        <v>194</v>
      </c>
      <c r="C99" s="151" t="s">
        <v>195</v>
      </c>
      <c r="D99" s="152" t="s">
        <v>102</v>
      </c>
      <c r="E99" s="153">
        <v>165.4</v>
      </c>
      <c r="F99" s="153"/>
      <c r="G99" s="154">
        <f>E99*F99</f>
        <v>0</v>
      </c>
      <c r="H99" s="155">
        <v>0</v>
      </c>
      <c r="I99" s="155">
        <f>E99*H99</f>
        <v>0</v>
      </c>
      <c r="J99" s="155">
        <v>-0.23499999999999999</v>
      </c>
      <c r="K99" s="155">
        <f>E99*J99</f>
        <v>-38.869</v>
      </c>
      <c r="Q99" s="148">
        <v>2</v>
      </c>
      <c r="AA99" s="125">
        <v>1</v>
      </c>
      <c r="AB99" s="125">
        <v>1</v>
      </c>
      <c r="AC99" s="125">
        <v>1</v>
      </c>
      <c r="BB99" s="125">
        <v>1</v>
      </c>
      <c r="BC99" s="125">
        <f>IF(BB99=1,G99,0)</f>
        <v>0</v>
      </c>
      <c r="BD99" s="125">
        <f>IF(BB99=2,G99,0)</f>
        <v>0</v>
      </c>
      <c r="BE99" s="125">
        <f>IF(BB99=3,G99,0)</f>
        <v>0</v>
      </c>
      <c r="BF99" s="125">
        <f>IF(BB99=4,G99,0)</f>
        <v>0</v>
      </c>
      <c r="BG99" s="125">
        <f>IF(BB99=5,G99,0)</f>
        <v>0</v>
      </c>
      <c r="CA99" s="125">
        <v>1</v>
      </c>
      <c r="CB99" s="125">
        <v>1</v>
      </c>
      <c r="CC99" s="148"/>
      <c r="CD99" s="148"/>
    </row>
    <row r="100" spans="1:82">
      <c r="A100" s="156"/>
      <c r="B100" s="157"/>
      <c r="C100" s="226" t="s">
        <v>196</v>
      </c>
      <c r="D100" s="227"/>
      <c r="E100" s="159">
        <v>165.4</v>
      </c>
      <c r="F100" s="160"/>
      <c r="G100" s="161"/>
      <c r="H100" s="162"/>
      <c r="I100" s="163"/>
      <c r="J100" s="162"/>
      <c r="K100" s="163"/>
      <c r="M100" s="158" t="s">
        <v>196</v>
      </c>
      <c r="O100" s="158"/>
      <c r="Q100" s="148"/>
    </row>
    <row r="101" spans="1:82">
      <c r="A101" s="149">
        <v>38</v>
      </c>
      <c r="B101" s="150" t="s">
        <v>197</v>
      </c>
      <c r="C101" s="151" t="s">
        <v>198</v>
      </c>
      <c r="D101" s="152" t="s">
        <v>102</v>
      </c>
      <c r="E101" s="153">
        <v>15.2</v>
      </c>
      <c r="F101" s="153"/>
      <c r="G101" s="154">
        <f>E101*F101</f>
        <v>0</v>
      </c>
      <c r="H101" s="155">
        <v>0</v>
      </c>
      <c r="I101" s="155">
        <f>E101*H101</f>
        <v>0</v>
      </c>
      <c r="J101" s="155">
        <v>-0.72</v>
      </c>
      <c r="K101" s="155">
        <f>E101*J101</f>
        <v>-10.943999999999999</v>
      </c>
      <c r="Q101" s="148">
        <v>2</v>
      </c>
      <c r="AA101" s="125">
        <v>1</v>
      </c>
      <c r="AB101" s="125">
        <v>1</v>
      </c>
      <c r="AC101" s="125">
        <v>1</v>
      </c>
      <c r="BB101" s="125">
        <v>1</v>
      </c>
      <c r="BC101" s="125">
        <f>IF(BB101=1,G101,0)</f>
        <v>0</v>
      </c>
      <c r="BD101" s="125">
        <f>IF(BB101=2,G101,0)</f>
        <v>0</v>
      </c>
      <c r="BE101" s="125">
        <f>IF(BB101=3,G101,0)</f>
        <v>0</v>
      </c>
      <c r="BF101" s="125">
        <f>IF(BB101=4,G101,0)</f>
        <v>0</v>
      </c>
      <c r="BG101" s="125">
        <f>IF(BB101=5,G101,0)</f>
        <v>0</v>
      </c>
      <c r="CA101" s="125">
        <v>1</v>
      </c>
      <c r="CB101" s="125">
        <v>1</v>
      </c>
      <c r="CC101" s="148"/>
      <c r="CD101" s="148"/>
    </row>
    <row r="102" spans="1:82">
      <c r="A102" s="149">
        <v>39</v>
      </c>
      <c r="B102" s="150" t="s">
        <v>199</v>
      </c>
      <c r="C102" s="151" t="s">
        <v>200</v>
      </c>
      <c r="D102" s="152" t="s">
        <v>102</v>
      </c>
      <c r="E102" s="153">
        <v>4451.3999999999996</v>
      </c>
      <c r="F102" s="153"/>
      <c r="G102" s="154">
        <f>E102*F102</f>
        <v>0</v>
      </c>
      <c r="H102" s="155">
        <v>0</v>
      </c>
      <c r="I102" s="155">
        <f>E102*H102</f>
        <v>0</v>
      </c>
      <c r="J102" s="155">
        <v>-0.23499999999999999</v>
      </c>
      <c r="K102" s="155">
        <f>E102*J102</f>
        <v>-1046.079</v>
      </c>
      <c r="Q102" s="148">
        <v>2</v>
      </c>
      <c r="AA102" s="125">
        <v>1</v>
      </c>
      <c r="AB102" s="125">
        <v>0</v>
      </c>
      <c r="AC102" s="125">
        <v>0</v>
      </c>
      <c r="BB102" s="125">
        <v>1</v>
      </c>
      <c r="BC102" s="125">
        <f>IF(BB102=1,G102,0)</f>
        <v>0</v>
      </c>
      <c r="BD102" s="125">
        <f>IF(BB102=2,G102,0)</f>
        <v>0</v>
      </c>
      <c r="BE102" s="125">
        <f>IF(BB102=3,G102,0)</f>
        <v>0</v>
      </c>
      <c r="BF102" s="125">
        <f>IF(BB102=4,G102,0)</f>
        <v>0</v>
      </c>
      <c r="BG102" s="125">
        <f>IF(BB102=5,G102,0)</f>
        <v>0</v>
      </c>
      <c r="CA102" s="125">
        <v>1</v>
      </c>
      <c r="CB102" s="125">
        <v>0</v>
      </c>
      <c r="CC102" s="148"/>
      <c r="CD102" s="148"/>
    </row>
    <row r="103" spans="1:82">
      <c r="A103" s="156"/>
      <c r="B103" s="157"/>
      <c r="C103" s="226" t="s">
        <v>201</v>
      </c>
      <c r="D103" s="227"/>
      <c r="E103" s="159">
        <v>4451.3999999999996</v>
      </c>
      <c r="F103" s="160"/>
      <c r="G103" s="161"/>
      <c r="H103" s="162"/>
      <c r="I103" s="163"/>
      <c r="J103" s="162"/>
      <c r="K103" s="163"/>
      <c r="M103" s="158" t="s">
        <v>201</v>
      </c>
      <c r="O103" s="158"/>
      <c r="Q103" s="148"/>
    </row>
    <row r="104" spans="1:82">
      <c r="A104" s="149">
        <v>40</v>
      </c>
      <c r="B104" s="150" t="s">
        <v>202</v>
      </c>
      <c r="C104" s="151" t="s">
        <v>203</v>
      </c>
      <c r="D104" s="152" t="s">
        <v>102</v>
      </c>
      <c r="E104" s="153">
        <v>2455.8000000000002</v>
      </c>
      <c r="F104" s="153"/>
      <c r="G104" s="154">
        <f>E104*F104</f>
        <v>0</v>
      </c>
      <c r="H104" s="155">
        <v>0</v>
      </c>
      <c r="I104" s="155">
        <f>E104*H104</f>
        <v>0</v>
      </c>
      <c r="J104" s="155">
        <v>-0.06</v>
      </c>
      <c r="K104" s="155">
        <f>E104*J104</f>
        <v>-147.34800000000001</v>
      </c>
      <c r="Q104" s="148">
        <v>2</v>
      </c>
      <c r="AA104" s="125">
        <v>1</v>
      </c>
      <c r="AB104" s="125">
        <v>1</v>
      </c>
      <c r="AC104" s="125">
        <v>1</v>
      </c>
      <c r="BB104" s="125">
        <v>1</v>
      </c>
      <c r="BC104" s="125">
        <f>IF(BB104=1,G104,0)</f>
        <v>0</v>
      </c>
      <c r="BD104" s="125">
        <f>IF(BB104=2,G104,0)</f>
        <v>0</v>
      </c>
      <c r="BE104" s="125">
        <f>IF(BB104=3,G104,0)</f>
        <v>0</v>
      </c>
      <c r="BF104" s="125">
        <f>IF(BB104=4,G104,0)</f>
        <v>0</v>
      </c>
      <c r="BG104" s="125">
        <f>IF(BB104=5,G104,0)</f>
        <v>0</v>
      </c>
      <c r="CA104" s="125">
        <v>1</v>
      </c>
      <c r="CB104" s="125">
        <v>1</v>
      </c>
      <c r="CC104" s="148"/>
      <c r="CD104" s="148"/>
    </row>
    <row r="105" spans="1:82">
      <c r="A105" s="156"/>
      <c r="B105" s="157"/>
      <c r="C105" s="226" t="s">
        <v>204</v>
      </c>
      <c r="D105" s="227"/>
      <c r="E105" s="159">
        <v>2455.8000000000002</v>
      </c>
      <c r="F105" s="160"/>
      <c r="G105" s="161"/>
      <c r="H105" s="162"/>
      <c r="I105" s="163"/>
      <c r="J105" s="162"/>
      <c r="K105" s="163"/>
      <c r="M105" s="158" t="s">
        <v>204</v>
      </c>
      <c r="O105" s="158"/>
      <c r="Q105" s="148"/>
    </row>
    <row r="106" spans="1:82">
      <c r="A106" s="149">
        <v>41</v>
      </c>
      <c r="B106" s="150" t="s">
        <v>205</v>
      </c>
      <c r="C106" s="151" t="s">
        <v>206</v>
      </c>
      <c r="D106" s="152" t="s">
        <v>148</v>
      </c>
      <c r="E106" s="153">
        <v>219.5</v>
      </c>
      <c r="F106" s="153"/>
      <c r="G106" s="154">
        <f>E106*F106</f>
        <v>0</v>
      </c>
      <c r="H106" s="155">
        <v>0</v>
      </c>
      <c r="I106" s="155">
        <f>E106*H106</f>
        <v>0</v>
      </c>
      <c r="J106" s="155">
        <v>-0.14499999999999999</v>
      </c>
      <c r="K106" s="155">
        <f>E106*J106</f>
        <v>-31.827499999999997</v>
      </c>
      <c r="Q106" s="148">
        <v>2</v>
      </c>
      <c r="AA106" s="125">
        <v>1</v>
      </c>
      <c r="AB106" s="125">
        <v>1</v>
      </c>
      <c r="AC106" s="125">
        <v>1</v>
      </c>
      <c r="BB106" s="125">
        <v>1</v>
      </c>
      <c r="BC106" s="125">
        <f>IF(BB106=1,G106,0)</f>
        <v>0</v>
      </c>
      <c r="BD106" s="125">
        <f>IF(BB106=2,G106,0)</f>
        <v>0</v>
      </c>
      <c r="BE106" s="125">
        <f>IF(BB106=3,G106,0)</f>
        <v>0</v>
      </c>
      <c r="BF106" s="125">
        <f>IF(BB106=4,G106,0)</f>
        <v>0</v>
      </c>
      <c r="BG106" s="125">
        <f>IF(BB106=5,G106,0)</f>
        <v>0</v>
      </c>
      <c r="CA106" s="125">
        <v>1</v>
      </c>
      <c r="CB106" s="125">
        <v>1</v>
      </c>
      <c r="CC106" s="148"/>
      <c r="CD106" s="148"/>
    </row>
    <row r="107" spans="1:82">
      <c r="A107" s="156"/>
      <c r="B107" s="157"/>
      <c r="C107" s="226" t="s">
        <v>207</v>
      </c>
      <c r="D107" s="227"/>
      <c r="E107" s="159">
        <v>219.5</v>
      </c>
      <c r="F107" s="160"/>
      <c r="G107" s="161"/>
      <c r="H107" s="162"/>
      <c r="I107" s="163"/>
      <c r="J107" s="162"/>
      <c r="K107" s="163"/>
      <c r="M107" s="158" t="s">
        <v>207</v>
      </c>
      <c r="O107" s="158"/>
      <c r="Q107" s="148"/>
    </row>
    <row r="108" spans="1:82">
      <c r="A108" s="149">
        <v>42</v>
      </c>
      <c r="B108" s="150" t="s">
        <v>208</v>
      </c>
      <c r="C108" s="151" t="s">
        <v>209</v>
      </c>
      <c r="D108" s="152" t="s">
        <v>148</v>
      </c>
      <c r="E108" s="153">
        <v>25.5</v>
      </c>
      <c r="F108" s="153"/>
      <c r="G108" s="154">
        <f>E108*F108</f>
        <v>0</v>
      </c>
      <c r="H108" s="155">
        <v>0</v>
      </c>
      <c r="I108" s="155">
        <f>E108*H108</f>
        <v>0</v>
      </c>
      <c r="J108" s="155">
        <v>-0.04</v>
      </c>
      <c r="K108" s="155">
        <f>E108*J108</f>
        <v>-1.02</v>
      </c>
      <c r="Q108" s="148">
        <v>2</v>
      </c>
      <c r="AA108" s="125">
        <v>1</v>
      </c>
      <c r="AB108" s="125">
        <v>1</v>
      </c>
      <c r="AC108" s="125">
        <v>1</v>
      </c>
      <c r="BB108" s="125">
        <v>1</v>
      </c>
      <c r="BC108" s="125">
        <f>IF(BB108=1,G108,0)</f>
        <v>0</v>
      </c>
      <c r="BD108" s="125">
        <f>IF(BB108=2,G108,0)</f>
        <v>0</v>
      </c>
      <c r="BE108" s="125">
        <f>IF(BB108=3,G108,0)</f>
        <v>0</v>
      </c>
      <c r="BF108" s="125">
        <f>IF(BB108=4,G108,0)</f>
        <v>0</v>
      </c>
      <c r="BG108" s="125">
        <f>IF(BB108=5,G108,0)</f>
        <v>0</v>
      </c>
      <c r="CA108" s="125">
        <v>1</v>
      </c>
      <c r="CB108" s="125">
        <v>1</v>
      </c>
      <c r="CC108" s="148"/>
      <c r="CD108" s="148"/>
    </row>
    <row r="109" spans="1:82">
      <c r="A109" s="149">
        <v>43</v>
      </c>
      <c r="B109" s="150" t="s">
        <v>210</v>
      </c>
      <c r="C109" s="151" t="s">
        <v>211</v>
      </c>
      <c r="D109" s="152" t="s">
        <v>83</v>
      </c>
      <c r="E109" s="153">
        <v>1.6</v>
      </c>
      <c r="F109" s="153"/>
      <c r="G109" s="154">
        <f>E109*F109</f>
        <v>0</v>
      </c>
      <c r="H109" s="155">
        <v>0.12</v>
      </c>
      <c r="I109" s="155">
        <f>E109*H109</f>
        <v>0.192</v>
      </c>
      <c r="J109" s="155">
        <v>-2.2000000000000002</v>
      </c>
      <c r="K109" s="155">
        <f>E109*J109</f>
        <v>-3.5200000000000005</v>
      </c>
      <c r="Q109" s="148">
        <v>2</v>
      </c>
      <c r="AA109" s="125">
        <v>1</v>
      </c>
      <c r="AB109" s="125">
        <v>1</v>
      </c>
      <c r="AC109" s="125">
        <v>1</v>
      </c>
      <c r="BB109" s="125">
        <v>1</v>
      </c>
      <c r="BC109" s="125">
        <f>IF(BB109=1,G109,0)</f>
        <v>0</v>
      </c>
      <c r="BD109" s="125">
        <f>IF(BB109=2,G109,0)</f>
        <v>0</v>
      </c>
      <c r="BE109" s="125">
        <f>IF(BB109=3,G109,0)</f>
        <v>0</v>
      </c>
      <c r="BF109" s="125">
        <f>IF(BB109=4,G109,0)</f>
        <v>0</v>
      </c>
      <c r="BG109" s="125">
        <f>IF(BB109=5,G109,0)</f>
        <v>0</v>
      </c>
      <c r="CA109" s="125">
        <v>1</v>
      </c>
      <c r="CB109" s="125">
        <v>1</v>
      </c>
      <c r="CC109" s="148"/>
      <c r="CD109" s="148"/>
    </row>
    <row r="110" spans="1:82">
      <c r="A110" s="156"/>
      <c r="B110" s="157"/>
      <c r="C110" s="226" t="s">
        <v>212</v>
      </c>
      <c r="D110" s="227"/>
      <c r="E110" s="159">
        <v>0.6</v>
      </c>
      <c r="F110" s="160"/>
      <c r="G110" s="161"/>
      <c r="H110" s="162"/>
      <c r="I110" s="163"/>
      <c r="J110" s="162"/>
      <c r="K110" s="163"/>
      <c r="M110" s="158" t="s">
        <v>212</v>
      </c>
      <c r="O110" s="158"/>
      <c r="Q110" s="148"/>
    </row>
    <row r="111" spans="1:82">
      <c r="A111" s="156"/>
      <c r="B111" s="157"/>
      <c r="C111" s="226" t="s">
        <v>213</v>
      </c>
      <c r="D111" s="227"/>
      <c r="E111" s="159">
        <v>1</v>
      </c>
      <c r="F111" s="160"/>
      <c r="G111" s="161"/>
      <c r="H111" s="162"/>
      <c r="I111" s="163"/>
      <c r="J111" s="162"/>
      <c r="K111" s="163"/>
      <c r="M111" s="158" t="s">
        <v>213</v>
      </c>
      <c r="O111" s="158"/>
      <c r="Q111" s="148"/>
    </row>
    <row r="112" spans="1:82">
      <c r="A112" s="149">
        <v>44</v>
      </c>
      <c r="B112" s="150" t="s">
        <v>214</v>
      </c>
      <c r="C112" s="151" t="s">
        <v>215</v>
      </c>
      <c r="D112" s="152" t="s">
        <v>148</v>
      </c>
      <c r="E112" s="153">
        <v>40.799999999999997</v>
      </c>
      <c r="F112" s="153"/>
      <c r="G112" s="154">
        <f>E112*F112</f>
        <v>0</v>
      </c>
      <c r="H112" s="155">
        <v>0</v>
      </c>
      <c r="I112" s="155">
        <f>E112*H112</f>
        <v>0</v>
      </c>
      <c r="J112" s="155">
        <v>-0.98</v>
      </c>
      <c r="K112" s="155">
        <f>E112*J112</f>
        <v>-39.983999999999995</v>
      </c>
      <c r="Q112" s="148">
        <v>2</v>
      </c>
      <c r="AA112" s="125">
        <v>1</v>
      </c>
      <c r="AB112" s="125">
        <v>1</v>
      </c>
      <c r="AC112" s="125">
        <v>1</v>
      </c>
      <c r="BB112" s="125">
        <v>1</v>
      </c>
      <c r="BC112" s="125">
        <f>IF(BB112=1,G112,0)</f>
        <v>0</v>
      </c>
      <c r="BD112" s="125">
        <f>IF(BB112=2,G112,0)</f>
        <v>0</v>
      </c>
      <c r="BE112" s="125">
        <f>IF(BB112=3,G112,0)</f>
        <v>0</v>
      </c>
      <c r="BF112" s="125">
        <f>IF(BB112=4,G112,0)</f>
        <v>0</v>
      </c>
      <c r="BG112" s="125">
        <f>IF(BB112=5,G112,0)</f>
        <v>0</v>
      </c>
      <c r="CA112" s="125">
        <v>1</v>
      </c>
      <c r="CB112" s="125">
        <v>1</v>
      </c>
      <c r="CC112" s="148"/>
      <c r="CD112" s="148"/>
    </row>
    <row r="113" spans="1:82">
      <c r="A113" s="149">
        <v>45</v>
      </c>
      <c r="B113" s="150" t="s">
        <v>216</v>
      </c>
      <c r="C113" s="151" t="s">
        <v>217</v>
      </c>
      <c r="D113" s="152" t="s">
        <v>102</v>
      </c>
      <c r="E113" s="153">
        <v>2225.6999999999998</v>
      </c>
      <c r="F113" s="153"/>
      <c r="G113" s="154">
        <f>E113*F113</f>
        <v>0</v>
      </c>
      <c r="H113" s="155">
        <v>0</v>
      </c>
      <c r="I113" s="155">
        <f>E113*H113</f>
        <v>0</v>
      </c>
      <c r="J113" s="155">
        <v>-0.26200000000000001</v>
      </c>
      <c r="K113" s="155">
        <f>E113*J113</f>
        <v>-583.13339999999994</v>
      </c>
      <c r="Q113" s="148">
        <v>2</v>
      </c>
      <c r="AA113" s="125">
        <v>12</v>
      </c>
      <c r="AB113" s="125">
        <v>0</v>
      </c>
      <c r="AC113" s="125">
        <v>1</v>
      </c>
      <c r="BB113" s="125">
        <v>1</v>
      </c>
      <c r="BC113" s="125">
        <f>IF(BB113=1,G113,0)</f>
        <v>0</v>
      </c>
      <c r="BD113" s="125">
        <f>IF(BB113=2,G113,0)</f>
        <v>0</v>
      </c>
      <c r="BE113" s="125">
        <f>IF(BB113=3,G113,0)</f>
        <v>0</v>
      </c>
      <c r="BF113" s="125">
        <f>IF(BB113=4,G113,0)</f>
        <v>0</v>
      </c>
      <c r="BG113" s="125">
        <f>IF(BB113=5,G113,0)</f>
        <v>0</v>
      </c>
      <c r="CA113" s="125">
        <v>12</v>
      </c>
      <c r="CB113" s="125">
        <v>0</v>
      </c>
      <c r="CC113" s="148"/>
      <c r="CD113" s="148"/>
    </row>
    <row r="114" spans="1:82">
      <c r="A114" s="156"/>
      <c r="B114" s="157"/>
      <c r="C114" s="226" t="s">
        <v>218</v>
      </c>
      <c r="D114" s="227"/>
      <c r="E114" s="159">
        <v>2225.6999999999998</v>
      </c>
      <c r="F114" s="160"/>
      <c r="G114" s="161"/>
      <c r="H114" s="162"/>
      <c r="I114" s="163"/>
      <c r="J114" s="162"/>
      <c r="K114" s="163"/>
      <c r="M114" s="158" t="s">
        <v>218</v>
      </c>
      <c r="O114" s="158"/>
      <c r="Q114" s="148"/>
    </row>
    <row r="115" spans="1:82">
      <c r="A115" s="149">
        <v>46</v>
      </c>
      <c r="B115" s="150" t="s">
        <v>219</v>
      </c>
      <c r="C115" s="151" t="s">
        <v>220</v>
      </c>
      <c r="D115" s="152" t="s">
        <v>102</v>
      </c>
      <c r="E115" s="153">
        <v>210.2</v>
      </c>
      <c r="F115" s="153"/>
      <c r="G115" s="154">
        <f>E115*F115</f>
        <v>0</v>
      </c>
      <c r="H115" s="155">
        <v>0</v>
      </c>
      <c r="I115" s="155">
        <f>E115*H115</f>
        <v>0</v>
      </c>
      <c r="J115" s="155">
        <v>-0.1825</v>
      </c>
      <c r="K115" s="155">
        <f>E115*J115</f>
        <v>-38.361499999999999</v>
      </c>
      <c r="Q115" s="148">
        <v>2</v>
      </c>
      <c r="AA115" s="125">
        <v>12</v>
      </c>
      <c r="AB115" s="125">
        <v>0</v>
      </c>
      <c r="AC115" s="125">
        <v>19</v>
      </c>
      <c r="BB115" s="125">
        <v>1</v>
      </c>
      <c r="BC115" s="125">
        <f>IF(BB115=1,G115,0)</f>
        <v>0</v>
      </c>
      <c r="BD115" s="125">
        <f>IF(BB115=2,G115,0)</f>
        <v>0</v>
      </c>
      <c r="BE115" s="125">
        <f>IF(BB115=3,G115,0)</f>
        <v>0</v>
      </c>
      <c r="BF115" s="125">
        <f>IF(BB115=4,G115,0)</f>
        <v>0</v>
      </c>
      <c r="BG115" s="125">
        <f>IF(BB115=5,G115,0)</f>
        <v>0</v>
      </c>
      <c r="CA115" s="125">
        <v>12</v>
      </c>
      <c r="CB115" s="125">
        <v>0</v>
      </c>
      <c r="CC115" s="148"/>
      <c r="CD115" s="148"/>
    </row>
    <row r="116" spans="1:82">
      <c r="A116" s="156"/>
      <c r="B116" s="157"/>
      <c r="C116" s="226" t="s">
        <v>221</v>
      </c>
      <c r="D116" s="227"/>
      <c r="E116" s="159">
        <v>210.2</v>
      </c>
      <c r="F116" s="160"/>
      <c r="G116" s="161"/>
      <c r="H116" s="162"/>
      <c r="I116" s="163"/>
      <c r="J116" s="162"/>
      <c r="K116" s="163"/>
      <c r="M116" s="158" t="s">
        <v>221</v>
      </c>
      <c r="O116" s="158"/>
      <c r="Q116" s="148"/>
    </row>
    <row r="117" spans="1:82">
      <c r="A117" s="149">
        <v>47</v>
      </c>
      <c r="B117" s="150" t="s">
        <v>222</v>
      </c>
      <c r="C117" s="151" t="s">
        <v>223</v>
      </c>
      <c r="D117" s="152" t="s">
        <v>102</v>
      </c>
      <c r="E117" s="153">
        <v>251.7</v>
      </c>
      <c r="F117" s="153"/>
      <c r="G117" s="154">
        <f>E117*F117</f>
        <v>0</v>
      </c>
      <c r="H117" s="155">
        <v>0</v>
      </c>
      <c r="I117" s="155">
        <f>E117*H117</f>
        <v>0</v>
      </c>
      <c r="J117" s="155">
        <v>-0.1825</v>
      </c>
      <c r="K117" s="155">
        <f>E117*J117</f>
        <v>-45.935249999999996</v>
      </c>
      <c r="Q117" s="148">
        <v>2</v>
      </c>
      <c r="AA117" s="125">
        <v>12</v>
      </c>
      <c r="AB117" s="125">
        <v>0</v>
      </c>
      <c r="AC117" s="125">
        <v>20</v>
      </c>
      <c r="BB117" s="125">
        <v>1</v>
      </c>
      <c r="BC117" s="125">
        <f>IF(BB117=1,G117,0)</f>
        <v>0</v>
      </c>
      <c r="BD117" s="125">
        <f>IF(BB117=2,G117,0)</f>
        <v>0</v>
      </c>
      <c r="BE117" s="125">
        <f>IF(BB117=3,G117,0)</f>
        <v>0</v>
      </c>
      <c r="BF117" s="125">
        <f>IF(BB117=4,G117,0)</f>
        <v>0</v>
      </c>
      <c r="BG117" s="125">
        <f>IF(BB117=5,G117,0)</f>
        <v>0</v>
      </c>
      <c r="CA117" s="125">
        <v>12</v>
      </c>
      <c r="CB117" s="125">
        <v>0</v>
      </c>
      <c r="CC117" s="148"/>
      <c r="CD117" s="148"/>
    </row>
    <row r="118" spans="1:82">
      <c r="A118" s="156"/>
      <c r="B118" s="157"/>
      <c r="C118" s="226" t="s">
        <v>224</v>
      </c>
      <c r="D118" s="227"/>
      <c r="E118" s="159">
        <v>251.7</v>
      </c>
      <c r="F118" s="160"/>
      <c r="G118" s="161"/>
      <c r="H118" s="162"/>
      <c r="I118" s="163"/>
      <c r="J118" s="162"/>
      <c r="K118" s="163"/>
      <c r="M118" s="158" t="s">
        <v>224</v>
      </c>
      <c r="O118" s="158"/>
      <c r="Q118" s="148"/>
    </row>
    <row r="119" spans="1:82">
      <c r="A119" s="149">
        <v>48</v>
      </c>
      <c r="B119" s="150" t="s">
        <v>225</v>
      </c>
      <c r="C119" s="151" t="s">
        <v>226</v>
      </c>
      <c r="D119" s="152" t="s">
        <v>175</v>
      </c>
      <c r="E119" s="153">
        <v>12</v>
      </c>
      <c r="F119" s="153"/>
      <c r="G119" s="154">
        <f>E119*F119</f>
        <v>0</v>
      </c>
      <c r="H119" s="155">
        <v>0</v>
      </c>
      <c r="I119" s="155">
        <f>E119*H119</f>
        <v>0</v>
      </c>
      <c r="J119" s="155">
        <v>-3</v>
      </c>
      <c r="K119" s="155">
        <f>E119*J119</f>
        <v>-36</v>
      </c>
      <c r="Q119" s="148">
        <v>2</v>
      </c>
      <c r="AA119" s="125">
        <v>12</v>
      </c>
      <c r="AB119" s="125">
        <v>0</v>
      </c>
      <c r="AC119" s="125">
        <v>23</v>
      </c>
      <c r="BB119" s="125">
        <v>1</v>
      </c>
      <c r="BC119" s="125">
        <f>IF(BB119=1,G119,0)</f>
        <v>0</v>
      </c>
      <c r="BD119" s="125">
        <f>IF(BB119=2,G119,0)</f>
        <v>0</v>
      </c>
      <c r="BE119" s="125">
        <f>IF(BB119=3,G119,0)</f>
        <v>0</v>
      </c>
      <c r="BF119" s="125">
        <f>IF(BB119=4,G119,0)</f>
        <v>0</v>
      </c>
      <c r="BG119" s="125">
        <f>IF(BB119=5,G119,0)</f>
        <v>0</v>
      </c>
      <c r="CA119" s="125">
        <v>12</v>
      </c>
      <c r="CB119" s="125">
        <v>0</v>
      </c>
      <c r="CC119" s="148"/>
      <c r="CD119" s="148"/>
    </row>
    <row r="120" spans="1:82">
      <c r="A120" s="149">
        <v>49</v>
      </c>
      <c r="B120" s="150" t="s">
        <v>227</v>
      </c>
      <c r="C120" s="151" t="s">
        <v>228</v>
      </c>
      <c r="D120" s="152" t="s">
        <v>175</v>
      </c>
      <c r="E120" s="153">
        <v>1</v>
      </c>
      <c r="F120" s="153"/>
      <c r="G120" s="154">
        <f>E120*F120</f>
        <v>0</v>
      </c>
      <c r="H120" s="155">
        <v>0</v>
      </c>
      <c r="I120" s="155">
        <f>E120*H120</f>
        <v>0</v>
      </c>
      <c r="J120" s="155">
        <v>-2.9</v>
      </c>
      <c r="K120" s="155">
        <f>E120*J120</f>
        <v>-2.9</v>
      </c>
      <c r="Q120" s="148">
        <v>2</v>
      </c>
      <c r="AA120" s="125">
        <v>12</v>
      </c>
      <c r="AB120" s="125">
        <v>0</v>
      </c>
      <c r="AC120" s="125">
        <v>51</v>
      </c>
      <c r="BB120" s="125">
        <v>1</v>
      </c>
      <c r="BC120" s="125">
        <f>IF(BB120=1,G120,0)</f>
        <v>0</v>
      </c>
      <c r="BD120" s="125">
        <f>IF(BB120=2,G120,0)</f>
        <v>0</v>
      </c>
      <c r="BE120" s="125">
        <f>IF(BB120=3,G120,0)</f>
        <v>0</v>
      </c>
      <c r="BF120" s="125">
        <f>IF(BB120=4,G120,0)</f>
        <v>0</v>
      </c>
      <c r="BG120" s="125">
        <f>IF(BB120=5,G120,0)</f>
        <v>0</v>
      </c>
      <c r="CA120" s="125">
        <v>12</v>
      </c>
      <c r="CB120" s="125">
        <v>0</v>
      </c>
      <c r="CC120" s="148"/>
      <c r="CD120" s="148"/>
    </row>
    <row r="121" spans="1:82">
      <c r="A121" s="164"/>
      <c r="B121" s="165" t="s">
        <v>75</v>
      </c>
      <c r="C121" s="166" t="str">
        <f>CONCATENATE(B90," ",C90)</f>
        <v>96 Bourání konstrukcí</v>
      </c>
      <c r="D121" s="167"/>
      <c r="E121" s="168"/>
      <c r="F121" s="169"/>
      <c r="G121" s="170">
        <f>SUM(G90:G120)</f>
        <v>0</v>
      </c>
      <c r="H121" s="171"/>
      <c r="I121" s="172">
        <f>SUM(I90:I120)</f>
        <v>0.192</v>
      </c>
      <c r="J121" s="171"/>
      <c r="K121" s="172">
        <f>SUM(K90:K120)</f>
        <v>-2134.6086500000001</v>
      </c>
      <c r="Q121" s="148">
        <v>4</v>
      </c>
      <c r="BC121" s="173">
        <f>SUM(BC90:BC120)</f>
        <v>0</v>
      </c>
      <c r="BD121" s="173">
        <f>SUM(BD90:BD120)</f>
        <v>0</v>
      </c>
      <c r="BE121" s="173">
        <f>SUM(BE90:BE120)</f>
        <v>0</v>
      </c>
      <c r="BF121" s="173">
        <f>SUM(BF90:BF120)</f>
        <v>0</v>
      </c>
      <c r="BG121" s="173">
        <f>SUM(BG90:BG120)</f>
        <v>0</v>
      </c>
    </row>
    <row r="122" spans="1:82">
      <c r="A122" s="140" t="s">
        <v>72</v>
      </c>
      <c r="B122" s="141" t="s">
        <v>229</v>
      </c>
      <c r="C122" s="142" t="s">
        <v>230</v>
      </c>
      <c r="D122" s="143"/>
      <c r="E122" s="144"/>
      <c r="F122" s="144"/>
      <c r="G122" s="145"/>
      <c r="H122" s="146"/>
      <c r="I122" s="147"/>
      <c r="J122" s="146"/>
      <c r="K122" s="147"/>
      <c r="Q122" s="148">
        <v>1</v>
      </c>
    </row>
    <row r="123" spans="1:82">
      <c r="A123" s="149">
        <v>50</v>
      </c>
      <c r="B123" s="150" t="s">
        <v>231</v>
      </c>
      <c r="C123" s="151" t="s">
        <v>232</v>
      </c>
      <c r="D123" s="152" t="s">
        <v>233</v>
      </c>
      <c r="E123" s="153">
        <v>5698.9658267799996</v>
      </c>
      <c r="F123" s="153"/>
      <c r="G123" s="154">
        <f>E123*F123</f>
        <v>0</v>
      </c>
      <c r="H123" s="155">
        <v>0</v>
      </c>
      <c r="I123" s="155">
        <f>E123*H123</f>
        <v>0</v>
      </c>
      <c r="J123" s="155">
        <v>0</v>
      </c>
      <c r="K123" s="155">
        <f>E123*J123</f>
        <v>0</v>
      </c>
      <c r="Q123" s="148">
        <v>2</v>
      </c>
      <c r="AA123" s="125">
        <v>7</v>
      </c>
      <c r="AB123" s="125">
        <v>1</v>
      </c>
      <c r="AC123" s="125">
        <v>2</v>
      </c>
      <c r="BB123" s="125">
        <v>1</v>
      </c>
      <c r="BC123" s="125">
        <f>IF(BB123=1,G123,0)</f>
        <v>0</v>
      </c>
      <c r="BD123" s="125">
        <f>IF(BB123=2,G123,0)</f>
        <v>0</v>
      </c>
      <c r="BE123" s="125">
        <f>IF(BB123=3,G123,0)</f>
        <v>0</v>
      </c>
      <c r="BF123" s="125">
        <f>IF(BB123=4,G123,0)</f>
        <v>0</v>
      </c>
      <c r="BG123" s="125">
        <f>IF(BB123=5,G123,0)</f>
        <v>0</v>
      </c>
      <c r="CA123" s="125">
        <v>7</v>
      </c>
      <c r="CB123" s="125">
        <v>1</v>
      </c>
      <c r="CC123" s="148"/>
      <c r="CD123" s="148"/>
    </row>
    <row r="124" spans="1:82">
      <c r="A124" s="164"/>
      <c r="B124" s="165" t="s">
        <v>75</v>
      </c>
      <c r="C124" s="166" t="str">
        <f>CONCATENATE(B122," ",C122)</f>
        <v>99 Staveništní přesun hmot</v>
      </c>
      <c r="D124" s="167"/>
      <c r="E124" s="168"/>
      <c r="F124" s="169"/>
      <c r="G124" s="170">
        <f>SUM(G122:G123)</f>
        <v>0</v>
      </c>
      <c r="H124" s="171"/>
      <c r="I124" s="172">
        <f>SUM(I122:I123)</f>
        <v>0</v>
      </c>
      <c r="J124" s="171"/>
      <c r="K124" s="172">
        <f>SUM(K122:K123)</f>
        <v>0</v>
      </c>
      <c r="Q124" s="148">
        <v>4</v>
      </c>
      <c r="BC124" s="173">
        <f>SUM(BC122:BC123)</f>
        <v>0</v>
      </c>
      <c r="BD124" s="173">
        <f>SUM(BD122:BD123)</f>
        <v>0</v>
      </c>
      <c r="BE124" s="173">
        <f>SUM(BE122:BE123)</f>
        <v>0</v>
      </c>
      <c r="BF124" s="173">
        <f>SUM(BF122:BF123)</f>
        <v>0</v>
      </c>
      <c r="BG124" s="173">
        <f>SUM(BG122:BG123)</f>
        <v>0</v>
      </c>
    </row>
    <row r="125" spans="1:82">
      <c r="A125" s="140" t="s">
        <v>72</v>
      </c>
      <c r="B125" s="141" t="s">
        <v>234</v>
      </c>
      <c r="C125" s="142" t="s">
        <v>235</v>
      </c>
      <c r="D125" s="143"/>
      <c r="E125" s="144"/>
      <c r="F125" s="144"/>
      <c r="G125" s="145"/>
      <c r="H125" s="146"/>
      <c r="I125" s="147"/>
      <c r="J125" s="146"/>
      <c r="K125" s="147"/>
      <c r="Q125" s="148">
        <v>1</v>
      </c>
    </row>
    <row r="126" spans="1:82">
      <c r="A126" s="149">
        <v>51</v>
      </c>
      <c r="B126" s="150" t="s">
        <v>236</v>
      </c>
      <c r="C126" s="151" t="s">
        <v>237</v>
      </c>
      <c r="D126" s="152" t="s">
        <v>233</v>
      </c>
      <c r="E126" s="153">
        <v>57853.816800000001</v>
      </c>
      <c r="F126" s="153"/>
      <c r="G126" s="154">
        <f>E126*F126</f>
        <v>0</v>
      </c>
      <c r="H126" s="155">
        <v>0</v>
      </c>
      <c r="I126" s="155">
        <f>E126*H126</f>
        <v>0</v>
      </c>
      <c r="J126" s="155">
        <v>0</v>
      </c>
      <c r="K126" s="155">
        <f>E126*J126</f>
        <v>0</v>
      </c>
      <c r="Q126" s="148">
        <v>2</v>
      </c>
      <c r="AA126" s="125">
        <v>1</v>
      </c>
      <c r="AB126" s="125">
        <v>10</v>
      </c>
      <c r="AC126" s="125">
        <v>10</v>
      </c>
      <c r="BB126" s="125">
        <v>1</v>
      </c>
      <c r="BC126" s="125">
        <f>IF(BB126=1,G126,0)</f>
        <v>0</v>
      </c>
      <c r="BD126" s="125">
        <f>IF(BB126=2,G126,0)</f>
        <v>0</v>
      </c>
      <c r="BE126" s="125">
        <f>IF(BB126=3,G126,0)</f>
        <v>0</v>
      </c>
      <c r="BF126" s="125">
        <f>IF(BB126=4,G126,0)</f>
        <v>0</v>
      </c>
      <c r="BG126" s="125">
        <f>IF(BB126=5,G126,0)</f>
        <v>0</v>
      </c>
      <c r="CA126" s="125">
        <v>1</v>
      </c>
      <c r="CB126" s="125">
        <v>10</v>
      </c>
      <c r="CC126" s="148"/>
      <c r="CD126" s="148"/>
    </row>
    <row r="127" spans="1:82" ht="22.5">
      <c r="A127" s="156"/>
      <c r="B127" s="157"/>
      <c r="C127" s="226" t="s">
        <v>238</v>
      </c>
      <c r="D127" s="227"/>
      <c r="E127" s="159">
        <v>57853.816800000001</v>
      </c>
      <c r="F127" s="160"/>
      <c r="G127" s="161"/>
      <c r="H127" s="162"/>
      <c r="I127" s="163"/>
      <c r="J127" s="162"/>
      <c r="K127" s="163"/>
      <c r="M127" s="158" t="s">
        <v>238</v>
      </c>
      <c r="O127" s="158"/>
      <c r="Q127" s="148"/>
    </row>
    <row r="128" spans="1:82">
      <c r="A128" s="149">
        <v>52</v>
      </c>
      <c r="B128" s="150" t="s">
        <v>239</v>
      </c>
      <c r="C128" s="151" t="s">
        <v>240</v>
      </c>
      <c r="D128" s="152" t="s">
        <v>233</v>
      </c>
      <c r="E128" s="153">
        <v>1994.9592</v>
      </c>
      <c r="F128" s="153"/>
      <c r="G128" s="154">
        <f>E128*F128</f>
        <v>0</v>
      </c>
      <c r="H128" s="155">
        <v>0</v>
      </c>
      <c r="I128" s="155">
        <f>E128*H128</f>
        <v>0</v>
      </c>
      <c r="J128" s="155">
        <v>0</v>
      </c>
      <c r="K128" s="155">
        <f>E128*J128</f>
        <v>0</v>
      </c>
      <c r="Q128" s="148">
        <v>2</v>
      </c>
      <c r="AA128" s="125">
        <v>1</v>
      </c>
      <c r="AB128" s="125">
        <v>3</v>
      </c>
      <c r="AC128" s="125">
        <v>3</v>
      </c>
      <c r="BB128" s="125">
        <v>1</v>
      </c>
      <c r="BC128" s="125">
        <f>IF(BB128=1,G128,0)</f>
        <v>0</v>
      </c>
      <c r="BD128" s="125">
        <f>IF(BB128=2,G128,0)</f>
        <v>0</v>
      </c>
      <c r="BE128" s="125">
        <f>IF(BB128=3,G128,0)</f>
        <v>0</v>
      </c>
      <c r="BF128" s="125">
        <f>IF(BB128=4,G128,0)</f>
        <v>0</v>
      </c>
      <c r="BG128" s="125">
        <f>IF(BB128=5,G128,0)</f>
        <v>0</v>
      </c>
      <c r="CA128" s="125">
        <v>1</v>
      </c>
      <c r="CB128" s="125">
        <v>3</v>
      </c>
      <c r="CC128" s="148"/>
      <c r="CD128" s="148"/>
    </row>
    <row r="129" spans="1:82" ht="22.5">
      <c r="A129" s="156"/>
      <c r="B129" s="157"/>
      <c r="C129" s="226" t="s">
        <v>241</v>
      </c>
      <c r="D129" s="227"/>
      <c r="E129" s="159">
        <v>1994.9592</v>
      </c>
      <c r="F129" s="160"/>
      <c r="G129" s="161"/>
      <c r="H129" s="162"/>
      <c r="I129" s="163"/>
      <c r="J129" s="162"/>
      <c r="K129" s="163"/>
      <c r="M129" s="158" t="s">
        <v>241</v>
      </c>
      <c r="O129" s="158"/>
      <c r="Q129" s="148"/>
    </row>
    <row r="130" spans="1:82">
      <c r="A130" s="149">
        <v>53</v>
      </c>
      <c r="B130" s="150" t="s">
        <v>242</v>
      </c>
      <c r="C130" s="151" t="s">
        <v>243</v>
      </c>
      <c r="D130" s="152" t="s">
        <v>233</v>
      </c>
      <c r="E130" s="153">
        <v>2134.6086500000001</v>
      </c>
      <c r="F130" s="153"/>
      <c r="G130" s="154">
        <f>E130*F130</f>
        <v>0</v>
      </c>
      <c r="H130" s="155">
        <v>0</v>
      </c>
      <c r="I130" s="155">
        <f>E130*H130</f>
        <v>0</v>
      </c>
      <c r="J130" s="155">
        <v>0</v>
      </c>
      <c r="K130" s="155">
        <f>E130*J130</f>
        <v>0</v>
      </c>
      <c r="Q130" s="148">
        <v>2</v>
      </c>
      <c r="AA130" s="125">
        <v>8</v>
      </c>
      <c r="AB130" s="125">
        <v>0</v>
      </c>
      <c r="AC130" s="125">
        <v>3</v>
      </c>
      <c r="BB130" s="125">
        <v>1</v>
      </c>
      <c r="BC130" s="125">
        <f>IF(BB130=1,G130,0)</f>
        <v>0</v>
      </c>
      <c r="BD130" s="125">
        <f>IF(BB130=2,G130,0)</f>
        <v>0</v>
      </c>
      <c r="BE130" s="125">
        <f>IF(BB130=3,G130,0)</f>
        <v>0</v>
      </c>
      <c r="BF130" s="125">
        <f>IF(BB130=4,G130,0)</f>
        <v>0</v>
      </c>
      <c r="BG130" s="125">
        <f>IF(BB130=5,G130,0)</f>
        <v>0</v>
      </c>
      <c r="CA130" s="125">
        <v>8</v>
      </c>
      <c r="CB130" s="125">
        <v>0</v>
      </c>
      <c r="CC130" s="148"/>
      <c r="CD130" s="148"/>
    </row>
    <row r="131" spans="1:82">
      <c r="A131" s="164"/>
      <c r="B131" s="165" t="s">
        <v>75</v>
      </c>
      <c r="C131" s="166" t="str">
        <f>CONCATENATE(B125," ",C125)</f>
        <v>D96 Přesuny suti a vybouraných hmot</v>
      </c>
      <c r="D131" s="167"/>
      <c r="E131" s="168"/>
      <c r="F131" s="169"/>
      <c r="G131" s="170">
        <f>SUM(G125:G130)</f>
        <v>0</v>
      </c>
      <c r="H131" s="171"/>
      <c r="I131" s="172">
        <f>SUM(I125:I130)</f>
        <v>0</v>
      </c>
      <c r="J131" s="171"/>
      <c r="K131" s="172">
        <f>SUM(K125:K130)</f>
        <v>0</v>
      </c>
      <c r="Q131" s="148">
        <v>4</v>
      </c>
      <c r="BC131" s="173">
        <f>SUM(BC125:BC130)</f>
        <v>0</v>
      </c>
      <c r="BD131" s="173">
        <f>SUM(BD125:BD130)</f>
        <v>0</v>
      </c>
      <c r="BE131" s="173">
        <f>SUM(BE125:BE130)</f>
        <v>0</v>
      </c>
      <c r="BF131" s="173">
        <f>SUM(BF125:BF130)</f>
        <v>0</v>
      </c>
      <c r="BG131" s="173">
        <f>SUM(BG125:BG130)</f>
        <v>0</v>
      </c>
    </row>
    <row r="132" spans="1:82">
      <c r="E132" s="125"/>
    </row>
    <row r="133" spans="1:82">
      <c r="E133" s="125"/>
    </row>
    <row r="134" spans="1:82">
      <c r="E134" s="125"/>
    </row>
    <row r="135" spans="1:82">
      <c r="E135" s="125"/>
    </row>
    <row r="136" spans="1:82">
      <c r="E136" s="125"/>
    </row>
    <row r="137" spans="1:82">
      <c r="E137" s="125"/>
    </row>
    <row r="138" spans="1:82">
      <c r="E138" s="125"/>
    </row>
    <row r="139" spans="1:82">
      <c r="E139" s="125"/>
    </row>
    <row r="140" spans="1:82">
      <c r="E140" s="125"/>
    </row>
    <row r="141" spans="1:82">
      <c r="E141" s="125"/>
    </row>
    <row r="142" spans="1:82">
      <c r="E142" s="125"/>
    </row>
    <row r="143" spans="1:82">
      <c r="E143" s="125"/>
    </row>
    <row r="144" spans="1:82">
      <c r="E144" s="125"/>
    </row>
    <row r="145" spans="1:7">
      <c r="E145" s="125"/>
    </row>
    <row r="146" spans="1:7">
      <c r="E146" s="125"/>
    </row>
    <row r="147" spans="1:7">
      <c r="E147" s="125"/>
    </row>
    <row r="148" spans="1:7">
      <c r="E148" s="125"/>
    </row>
    <row r="149" spans="1:7">
      <c r="E149" s="125"/>
    </row>
    <row r="150" spans="1:7">
      <c r="E150" s="125"/>
    </row>
    <row r="151" spans="1:7">
      <c r="E151" s="125"/>
    </row>
    <row r="152" spans="1:7">
      <c r="E152" s="125"/>
    </row>
    <row r="153" spans="1:7">
      <c r="E153" s="125"/>
    </row>
    <row r="154" spans="1:7">
      <c r="E154" s="125"/>
    </row>
    <row r="155" spans="1:7">
      <c r="A155" s="162"/>
      <c r="B155" s="162"/>
      <c r="C155" s="162"/>
      <c r="D155" s="162"/>
      <c r="E155" s="162"/>
      <c r="F155" s="162"/>
      <c r="G155" s="162"/>
    </row>
    <row r="156" spans="1:7">
      <c r="A156" s="162"/>
      <c r="B156" s="162"/>
      <c r="C156" s="162"/>
      <c r="D156" s="162"/>
      <c r="E156" s="162"/>
      <c r="F156" s="162"/>
      <c r="G156" s="162"/>
    </row>
    <row r="157" spans="1:7">
      <c r="A157" s="162"/>
      <c r="B157" s="162"/>
      <c r="C157" s="162"/>
      <c r="D157" s="162"/>
      <c r="E157" s="162"/>
      <c r="F157" s="162"/>
      <c r="G157" s="162"/>
    </row>
    <row r="158" spans="1:7">
      <c r="A158" s="162"/>
      <c r="B158" s="162"/>
      <c r="C158" s="162"/>
      <c r="D158" s="162"/>
      <c r="E158" s="162"/>
      <c r="F158" s="162"/>
      <c r="G158" s="162"/>
    </row>
    <row r="159" spans="1:7">
      <c r="E159" s="125"/>
    </row>
    <row r="160" spans="1:7">
      <c r="E160" s="125"/>
    </row>
    <row r="161" spans="5:5">
      <c r="E161" s="125"/>
    </row>
    <row r="162" spans="5:5">
      <c r="E162" s="125"/>
    </row>
    <row r="163" spans="5:5">
      <c r="E163" s="125"/>
    </row>
    <row r="164" spans="5:5">
      <c r="E164" s="125"/>
    </row>
    <row r="165" spans="5:5">
      <c r="E165" s="125"/>
    </row>
    <row r="166" spans="5:5">
      <c r="E166" s="125"/>
    </row>
    <row r="167" spans="5:5">
      <c r="E167" s="125"/>
    </row>
    <row r="168" spans="5:5">
      <c r="E168" s="125"/>
    </row>
    <row r="169" spans="5:5">
      <c r="E169" s="125"/>
    </row>
    <row r="170" spans="5:5">
      <c r="E170" s="125"/>
    </row>
    <row r="171" spans="5:5">
      <c r="E171" s="125"/>
    </row>
    <row r="172" spans="5:5">
      <c r="E172" s="125"/>
    </row>
    <row r="173" spans="5:5">
      <c r="E173" s="125"/>
    </row>
    <row r="174" spans="5:5">
      <c r="E174" s="125"/>
    </row>
    <row r="175" spans="5:5">
      <c r="E175" s="125"/>
    </row>
    <row r="176" spans="5:5">
      <c r="E176" s="125"/>
    </row>
    <row r="177" spans="1:7">
      <c r="E177" s="125"/>
    </row>
    <row r="178" spans="1:7">
      <c r="E178" s="125"/>
    </row>
    <row r="179" spans="1:7">
      <c r="E179" s="125"/>
    </row>
    <row r="180" spans="1:7">
      <c r="E180" s="125"/>
    </row>
    <row r="181" spans="1:7">
      <c r="E181" s="125"/>
    </row>
    <row r="182" spans="1:7">
      <c r="E182" s="125"/>
    </row>
    <row r="183" spans="1:7">
      <c r="E183" s="125"/>
    </row>
    <row r="184" spans="1:7">
      <c r="E184" s="125"/>
    </row>
    <row r="185" spans="1:7">
      <c r="E185" s="125"/>
    </row>
    <row r="186" spans="1:7">
      <c r="E186" s="125"/>
    </row>
    <row r="187" spans="1:7">
      <c r="E187" s="125"/>
    </row>
    <row r="188" spans="1:7">
      <c r="E188" s="125"/>
    </row>
    <row r="189" spans="1:7">
      <c r="E189" s="125"/>
    </row>
    <row r="190" spans="1:7">
      <c r="A190" s="174"/>
      <c r="B190" s="174"/>
    </row>
    <row r="191" spans="1:7">
      <c r="A191" s="162"/>
      <c r="B191" s="162"/>
      <c r="C191" s="175"/>
      <c r="D191" s="175"/>
      <c r="E191" s="176"/>
      <c r="F191" s="175"/>
      <c r="G191" s="177"/>
    </row>
    <row r="192" spans="1:7">
      <c r="A192" s="178"/>
      <c r="B192" s="178"/>
      <c r="C192" s="162"/>
      <c r="D192" s="162"/>
      <c r="E192" s="179"/>
      <c r="F192" s="162"/>
      <c r="G192" s="162"/>
    </row>
    <row r="193" spans="1:7">
      <c r="A193" s="162"/>
      <c r="B193" s="162"/>
      <c r="C193" s="162"/>
      <c r="D193" s="162"/>
      <c r="E193" s="179"/>
      <c r="F193" s="162"/>
      <c r="G193" s="162"/>
    </row>
    <row r="194" spans="1:7">
      <c r="A194" s="162"/>
      <c r="B194" s="162"/>
      <c r="C194" s="162"/>
      <c r="D194" s="162"/>
      <c r="E194" s="179"/>
      <c r="F194" s="162"/>
      <c r="G194" s="162"/>
    </row>
    <row r="195" spans="1:7">
      <c r="A195" s="162"/>
      <c r="B195" s="162"/>
      <c r="C195" s="162"/>
      <c r="D195" s="162"/>
      <c r="E195" s="179"/>
      <c r="F195" s="162"/>
      <c r="G195" s="162"/>
    </row>
    <row r="196" spans="1:7">
      <c r="A196" s="162"/>
      <c r="B196" s="162"/>
      <c r="C196" s="162"/>
      <c r="D196" s="162"/>
      <c r="E196" s="179"/>
      <c r="F196" s="162"/>
      <c r="G196" s="162"/>
    </row>
    <row r="197" spans="1:7">
      <c r="A197" s="162"/>
      <c r="B197" s="162"/>
      <c r="C197" s="162"/>
      <c r="D197" s="162"/>
      <c r="E197" s="179"/>
      <c r="F197" s="162"/>
      <c r="G197" s="162"/>
    </row>
    <row r="198" spans="1:7">
      <c r="A198" s="162"/>
      <c r="B198" s="162"/>
      <c r="C198" s="162"/>
      <c r="D198" s="162"/>
      <c r="E198" s="179"/>
      <c r="F198" s="162"/>
      <c r="G198" s="162"/>
    </row>
    <row r="199" spans="1:7">
      <c r="A199" s="162"/>
      <c r="B199" s="162"/>
      <c r="C199" s="162"/>
      <c r="D199" s="162"/>
      <c r="E199" s="179"/>
      <c r="F199" s="162"/>
      <c r="G199" s="162"/>
    </row>
    <row r="200" spans="1:7">
      <c r="A200" s="162"/>
      <c r="B200" s="162"/>
      <c r="C200" s="162"/>
      <c r="D200" s="162"/>
      <c r="E200" s="179"/>
      <c r="F200" s="162"/>
      <c r="G200" s="162"/>
    </row>
    <row r="201" spans="1:7">
      <c r="A201" s="162"/>
      <c r="B201" s="162"/>
      <c r="C201" s="162"/>
      <c r="D201" s="162"/>
      <c r="E201" s="179"/>
      <c r="F201" s="162"/>
      <c r="G201" s="162"/>
    </row>
    <row r="202" spans="1:7">
      <c r="A202" s="162"/>
      <c r="B202" s="162"/>
      <c r="C202" s="162"/>
      <c r="D202" s="162"/>
      <c r="E202" s="179"/>
      <c r="F202" s="162"/>
      <c r="G202" s="162"/>
    </row>
    <row r="203" spans="1:7">
      <c r="A203" s="162"/>
      <c r="B203" s="162"/>
      <c r="C203" s="162"/>
      <c r="D203" s="162"/>
      <c r="E203" s="179"/>
      <c r="F203" s="162"/>
      <c r="G203" s="162"/>
    </row>
    <row r="204" spans="1:7">
      <c r="A204" s="162"/>
      <c r="B204" s="162"/>
      <c r="C204" s="162"/>
      <c r="D204" s="162"/>
      <c r="E204" s="179"/>
      <c r="F204" s="162"/>
      <c r="G204" s="162"/>
    </row>
  </sheetData>
  <mergeCells count="57">
    <mergeCell ref="C118:D118"/>
    <mergeCell ref="C127:D127"/>
    <mergeCell ref="C114:D114"/>
    <mergeCell ref="C129:D129"/>
    <mergeCell ref="C105:D105"/>
    <mergeCell ref="C107:D107"/>
    <mergeCell ref="C110:D110"/>
    <mergeCell ref="C111:D111"/>
    <mergeCell ref="C116:D116"/>
    <mergeCell ref="C94:D94"/>
    <mergeCell ref="C98:D98"/>
    <mergeCell ref="C100:D100"/>
    <mergeCell ref="C103:D103"/>
    <mergeCell ref="C65:D65"/>
    <mergeCell ref="C67:D67"/>
    <mergeCell ref="C76:D76"/>
    <mergeCell ref="C78:D78"/>
    <mergeCell ref="C80:D80"/>
    <mergeCell ref="C82:D82"/>
    <mergeCell ref="C84:D84"/>
    <mergeCell ref="C86:D86"/>
    <mergeCell ref="C88:D88"/>
    <mergeCell ref="C92:D92"/>
    <mergeCell ref="C96:D96"/>
    <mergeCell ref="C97:D97"/>
    <mergeCell ref="C64:D64"/>
    <mergeCell ref="C42:D42"/>
    <mergeCell ref="C44:D44"/>
    <mergeCell ref="C46:D46"/>
    <mergeCell ref="C48:D48"/>
    <mergeCell ref="C50:D50"/>
    <mergeCell ref="C52:D52"/>
    <mergeCell ref="C54:D54"/>
    <mergeCell ref="C56:D56"/>
    <mergeCell ref="C58:D58"/>
    <mergeCell ref="C60:D60"/>
    <mergeCell ref="C62:D62"/>
    <mergeCell ref="C40:D40"/>
    <mergeCell ref="C12:D12"/>
    <mergeCell ref="C14:D14"/>
    <mergeCell ref="C16:D16"/>
    <mergeCell ref="C18:D18"/>
    <mergeCell ref="C20:D20"/>
    <mergeCell ref="C22:D22"/>
    <mergeCell ref="C24:D24"/>
    <mergeCell ref="C25:D25"/>
    <mergeCell ref="C26:D26"/>
    <mergeCell ref="C39:D39"/>
    <mergeCell ref="C28:D28"/>
    <mergeCell ref="C32:D32"/>
    <mergeCell ref="C34:D34"/>
    <mergeCell ref="C35:D35"/>
    <mergeCell ref="A1:G1"/>
    <mergeCell ref="A3:B3"/>
    <mergeCell ref="A4:B4"/>
    <mergeCell ref="E4:G4"/>
    <mergeCell ref="C37:D37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Konečná</dc:creator>
  <cp:lastModifiedBy>tyc.jaroslav</cp:lastModifiedBy>
  <cp:lastPrinted>2014-07-22T05:34:38Z</cp:lastPrinted>
  <dcterms:created xsi:type="dcterms:W3CDTF">2014-06-13T11:18:07Z</dcterms:created>
  <dcterms:modified xsi:type="dcterms:W3CDTF">2014-07-22T05:35:34Z</dcterms:modified>
</cp:coreProperties>
</file>